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880" windowHeight="8385" firstSheet="3" activeTab="9"/>
  </bookViews>
  <sheets>
    <sheet name="Giong Trom" sheetId="1" r:id="rId1"/>
    <sheet name="Ba Tri" sheetId="2" r:id="rId2"/>
    <sheet name="Binh Dai" sheetId="3" r:id="rId3"/>
    <sheet name="Chau Thanh" sheetId="4" r:id="rId4"/>
    <sheet name="Thanh Pho" sheetId="5" r:id="rId5"/>
    <sheet name="Cho Lach" sheetId="6" r:id="rId6"/>
    <sheet name="Thanh Phu" sheetId="7" r:id="rId7"/>
    <sheet name="MCBac" sheetId="8" r:id="rId8"/>
    <sheet name="MCNam" sheetId="9" r:id="rId9"/>
    <sheet name="So tong hop" sheetId="10" r:id="rId10"/>
  </sheets>
  <definedNames>
    <definedName name="_xlnm.Print_Titles" localSheetId="9">'So tong hop'!$4:$6</definedName>
  </definedNames>
  <calcPr fullCalcOnLoad="1"/>
</workbook>
</file>

<file path=xl/sharedStrings.xml><?xml version="1.0" encoding="utf-8"?>
<sst xmlns="http://schemas.openxmlformats.org/spreadsheetml/2006/main" count="609" uniqueCount="360">
  <si>
    <t>TT</t>
  </si>
  <si>
    <t>Tên đơn vị</t>
  </si>
  <si>
    <t>I</t>
  </si>
  <si>
    <t>II</t>
  </si>
  <si>
    <t>Tổng số đơn vị sự nghiệp</t>
  </si>
  <si>
    <t>Dự toán thu sự nghiệp</t>
  </si>
  <si>
    <t>Dự toán chi sự nghiệp</t>
  </si>
  <si>
    <t>Tổng số</t>
  </si>
  <si>
    <t>Phí, lệ phí phần để lại chi</t>
  </si>
  <si>
    <t>Thu sự nghiệp khác</t>
  </si>
  <si>
    <t>Chi phục vụ công tác thu phí, lệ phí</t>
  </si>
  <si>
    <t>Chi nguồn khác</t>
  </si>
  <si>
    <t>NSNN cấp chi thường xuyên</t>
  </si>
  <si>
    <t>ĐVT: 1.000 đồng</t>
  </si>
  <si>
    <t>A</t>
  </si>
  <si>
    <t>B</t>
  </si>
  <si>
    <t>Chi TX phục vụ nhiệm vụ được giao</t>
  </si>
  <si>
    <t>Trung tâm GDTX tỉnh Bến Tre</t>
  </si>
  <si>
    <t>MG Thành Thới A</t>
  </si>
  <si>
    <t>MG Thành Thới B</t>
  </si>
  <si>
    <t xml:space="preserve">MG An Thới </t>
  </si>
  <si>
    <t>MG Đa Phước Hội</t>
  </si>
  <si>
    <t>MG Tân Hội</t>
  </si>
  <si>
    <t>MG Định Thủy</t>
  </si>
  <si>
    <t>MG Phước Hiệp</t>
  </si>
  <si>
    <t>MG Ngãi Đăng</t>
  </si>
  <si>
    <t>MG Cẩm Sơn</t>
  </si>
  <si>
    <t>MG Minh Đức</t>
  </si>
  <si>
    <t>TH An Thạnh 1</t>
  </si>
  <si>
    <t>TH An Thạnh 2</t>
  </si>
  <si>
    <t>TH Thành Thới A 1</t>
  </si>
  <si>
    <t>TH Thành Thới A 2</t>
  </si>
  <si>
    <t>TH Thành Thới B</t>
  </si>
  <si>
    <t xml:space="preserve">TH An Thới </t>
  </si>
  <si>
    <t xml:space="preserve">TH Đa Phước Hội </t>
  </si>
  <si>
    <t>TH Tân Hội</t>
  </si>
  <si>
    <t xml:space="preserve">TH 1 Thị Trấn </t>
  </si>
  <si>
    <t>TH Định Thủy</t>
  </si>
  <si>
    <t>TH Bình Khánh Đông</t>
  </si>
  <si>
    <t>TH Bình Khánh Tây</t>
  </si>
  <si>
    <t>TH Phước Hiệp</t>
  </si>
  <si>
    <t>TH An Định 1</t>
  </si>
  <si>
    <t>TH An Định 2</t>
  </si>
  <si>
    <t>TH Ngãi Đăng</t>
  </si>
  <si>
    <t>TH Cẩm Sơn 1</t>
  </si>
  <si>
    <t>TH Cẩm Sơn 2</t>
  </si>
  <si>
    <t xml:space="preserve">TH Tân Trung </t>
  </si>
  <si>
    <t>TH Minh Đức</t>
  </si>
  <si>
    <t>TH Hương Mỹ 1</t>
  </si>
  <si>
    <t>TH Hương Mỹ 2</t>
  </si>
  <si>
    <t>THCS Thành Thới A</t>
  </si>
  <si>
    <t>THCS Thành Thới B</t>
  </si>
  <si>
    <t>THCS An Thới</t>
  </si>
  <si>
    <t>THCS Đồng Khởi</t>
  </si>
  <si>
    <t>THCS Phước Hiệp</t>
  </si>
  <si>
    <t>THCS An Định</t>
  </si>
  <si>
    <t>THCS Cẩm Sơn</t>
  </si>
  <si>
    <t xml:space="preserve">THCS Tân Trung </t>
  </si>
  <si>
    <t>THCS Minh Đức</t>
  </si>
  <si>
    <t>10=2/5</t>
  </si>
  <si>
    <t>Mẫu giáo</t>
  </si>
  <si>
    <t>Tiểu học</t>
  </si>
  <si>
    <t>Trung học cơ sở</t>
  </si>
  <si>
    <t>a</t>
  </si>
  <si>
    <t>b</t>
  </si>
  <si>
    <t>c</t>
  </si>
  <si>
    <t>2=3+4</t>
  </si>
  <si>
    <t>5=6+7+8</t>
  </si>
  <si>
    <t>Đơn vị sự nghiệp do ngân sách nhà nước bảo đảm toàn bộ chi phí hoạt động</t>
  </si>
  <si>
    <t>Đơn vị sự nghiệp tự bảo đảm chi phí hoạt động</t>
  </si>
  <si>
    <t>Đơn vị sự nghiệp tự bảo đảm một phần chi phí hoạt động</t>
  </si>
  <si>
    <t xml:space="preserve">I </t>
  </si>
  <si>
    <t>PHÒNG GD&amp;ĐT…………..</t>
  </si>
  <si>
    <t>Trường Tiểu học….</t>
  </si>
  <si>
    <t>Truường THCS….</t>
  </si>
  <si>
    <t>9=5-2</t>
  </si>
  <si>
    <t>P/c:</t>
  </si>
  <si>
    <t>Cột 6 bao gồm các nội dung hoạt động thường xuyên của đơn vị từ các nguồn kinh phí như: ngân sách cấp (mã 13), phí lệ phí</t>
  </si>
  <si>
    <t>Cột 7 bao gồm các nội dung chi phục vụ cho công tác thu phí, lệ phí như: tiền lương, phụ cấp, văn phòng phẩm, các khoản thuế…</t>
  </si>
  <si>
    <t>Tỉ lệ % tự đảm bảo chi phí hoạt động thường xuyên</t>
  </si>
  <si>
    <t>Cột 8 bao gồm các nội dung chi hoạt động từ nguồn thu khác</t>
  </si>
  <si>
    <t>BIỂU TỔNG HỢP DỰ TOÁN THU, CHI NGÂN SÁCH NHÀ NƯỚC NĂM 2016</t>
  </si>
  <si>
    <t xml:space="preserve">(Kèm theo Công văn số: 338/SGD&amp;ĐT- KHTC ngày 18 tháng  02  năm 2016 của Sở Giáo dục và Đào tạo)     </t>
  </si>
  <si>
    <t>UBND HUYỆN MỎ CÀY NAM</t>
  </si>
  <si>
    <t>PHÒNG GIÁO DỤC VÀ ĐÀO TẠO</t>
  </si>
  <si>
    <t>PHÒNG GD&amp;ĐT Mỏ Cày Nam</t>
  </si>
  <si>
    <t>MN An Thạnh</t>
  </si>
  <si>
    <t xml:space="preserve">MN Thị Trấn </t>
  </si>
  <si>
    <t>MG Bình Khánh Đông</t>
  </si>
  <si>
    <t>MG Bình Khánh Tây</t>
  </si>
  <si>
    <t>MN An Định</t>
  </si>
  <si>
    <t xml:space="preserve">MN Tân Trung </t>
  </si>
  <si>
    <t>MN Hương Mỹ</t>
  </si>
  <si>
    <t xml:space="preserve">TH 2 Thị Trấn </t>
  </si>
  <si>
    <t>THCS Tạ Thị Kiều</t>
  </si>
  <si>
    <t>THCS Thị Trấn Mỏ Cày</t>
  </si>
  <si>
    <t>THCS Đa Phước Hội</t>
  </si>
  <si>
    <t>THCS Bình Khánh  Đông</t>
  </si>
  <si>
    <t>THCS Bình Khánh Tây</t>
  </si>
  <si>
    <t>THCS Hồ Hảo Hớn</t>
  </si>
  <si>
    <t>Mỏ Cày Nam, Ngày 19 tháng 02 năm 2016</t>
  </si>
  <si>
    <t>KT. TRƯỞNG PHÒNG</t>
  </si>
  <si>
    <t xml:space="preserve">KẾ TOÁN </t>
  </si>
  <si>
    <t>PHÓ TRƯỞNG PHÒNG</t>
  </si>
  <si>
    <t>Trần Văn Tâm</t>
  </si>
  <si>
    <t>Lê Văn Em</t>
  </si>
  <si>
    <t>Mỏ Cày Nam</t>
  </si>
  <si>
    <t>III</t>
  </si>
  <si>
    <t xml:space="preserve">UBND HUYỆN THẠNH PHÚ </t>
  </si>
  <si>
    <t xml:space="preserve">CỘNG HOÀ XÃ HỘI CHỦ NGHĨA VIỆT NAM </t>
  </si>
  <si>
    <t xml:space="preserve">Phòng GD&amp;ĐT Thạnh Phú </t>
  </si>
  <si>
    <t xml:space="preserve">Độc lập-  Tư do -Hạnh Phúc </t>
  </si>
  <si>
    <t xml:space="preserve">Tổng cộng </t>
  </si>
  <si>
    <t xml:space="preserve">MG Phú Khánh </t>
  </si>
  <si>
    <t xml:space="preserve">MG Đại Điền </t>
  </si>
  <si>
    <t xml:space="preserve">MG Tân Phong </t>
  </si>
  <si>
    <t xml:space="preserve">MG Thới Thạnh </t>
  </si>
  <si>
    <t xml:space="preserve">MG Quới Điền </t>
  </si>
  <si>
    <t xml:space="preserve">MG Hòa Lợi </t>
  </si>
  <si>
    <t xml:space="preserve">MG Mỹ Hưng </t>
  </si>
  <si>
    <t xml:space="preserve">MG Thạnh Phú </t>
  </si>
  <si>
    <t xml:space="preserve">MG Bình Thạnh </t>
  </si>
  <si>
    <t xml:space="preserve">MG An Thuận </t>
  </si>
  <si>
    <t xml:space="preserve">MG An Thạnh </t>
  </si>
  <si>
    <t xml:space="preserve">MG An Qui </t>
  </si>
  <si>
    <t xml:space="preserve">MG An Nhơn </t>
  </si>
  <si>
    <t xml:space="preserve">MG An Điền </t>
  </si>
  <si>
    <t xml:space="preserve">MG Mỹ An </t>
  </si>
  <si>
    <t xml:space="preserve">MG Giao Thạnh </t>
  </si>
  <si>
    <t xml:space="preserve">MG Thạnh Phong </t>
  </si>
  <si>
    <t>MG Thạnh Hải</t>
  </si>
  <si>
    <t xml:space="preserve">Huỳnh Thanh Mua </t>
  </si>
  <si>
    <t xml:space="preserve">TH Đại Điền </t>
  </si>
  <si>
    <t xml:space="preserve">TH Tân Phong </t>
  </si>
  <si>
    <t xml:space="preserve">TH Thới Thạnh </t>
  </si>
  <si>
    <t xml:space="preserve">TH Quới Điền </t>
  </si>
  <si>
    <t xml:space="preserve">TH Hòa Lợi </t>
  </si>
  <si>
    <t xml:space="preserve">TH Mỹ Hưng </t>
  </si>
  <si>
    <t xml:space="preserve">TH Thạnh Phú </t>
  </si>
  <si>
    <t xml:space="preserve">TH  Bình Thạnh </t>
  </si>
  <si>
    <t>TH An Thuận</t>
  </si>
  <si>
    <t xml:space="preserve">TH An Thạnh </t>
  </si>
  <si>
    <t xml:space="preserve">TH An Qui </t>
  </si>
  <si>
    <t xml:space="preserve">TH An Nhơn </t>
  </si>
  <si>
    <t xml:space="preserve">TH An Điền </t>
  </si>
  <si>
    <t xml:space="preserve">TH Mỹ An </t>
  </si>
  <si>
    <t xml:space="preserve">TH Giao Thạnh </t>
  </si>
  <si>
    <t>TH Thạnh Phong A</t>
  </si>
  <si>
    <t>TH Thạnh Phong B</t>
  </si>
  <si>
    <t>TH Thạnh Hải</t>
  </si>
  <si>
    <t xml:space="preserve">THCS Phú Khánh </t>
  </si>
  <si>
    <t xml:space="preserve">THCS Đại Điền </t>
  </si>
  <si>
    <t xml:space="preserve">THCS Tân Phong </t>
  </si>
  <si>
    <t xml:space="preserve">THCS Thới Thạnh </t>
  </si>
  <si>
    <t xml:space="preserve">THCS Quới Điền </t>
  </si>
  <si>
    <t xml:space="preserve">THCS Hòa Lợi </t>
  </si>
  <si>
    <t xml:space="preserve">THCS Mỹ Hưng </t>
  </si>
  <si>
    <t xml:space="preserve">THCS Thạnh Phú </t>
  </si>
  <si>
    <t xml:space="preserve">THCS Bình Thạnh </t>
  </si>
  <si>
    <t xml:space="preserve">THCS An Thuận </t>
  </si>
  <si>
    <t xml:space="preserve">THCS An Thạnh </t>
  </si>
  <si>
    <t xml:space="preserve">THCS An Qui </t>
  </si>
  <si>
    <t xml:space="preserve">THCS An Nhơn </t>
  </si>
  <si>
    <t xml:space="preserve">THCS An Điền </t>
  </si>
  <si>
    <t>THCS Trần.T.Tiết</t>
  </si>
  <si>
    <t xml:space="preserve">THCS Thạnh Phong </t>
  </si>
  <si>
    <t>THCS Thạnh Hải</t>
  </si>
  <si>
    <t xml:space="preserve">Thạnh Phú , ngày  19 tháng 02 năm 2016 </t>
  </si>
  <si>
    <t xml:space="preserve">Người lập bảng </t>
  </si>
  <si>
    <t xml:space="preserve">Trưởng phòng </t>
  </si>
  <si>
    <t>UBND HUYỆN CHÂU THÀNH</t>
  </si>
  <si>
    <t xml:space="preserve">PHÒNG GIÁO DỤC VÀ ĐÀOTẠO </t>
  </si>
  <si>
    <t>BIỂU TỔNG HỢP DỰ TOÁN THU,CHI NGÂN SÁCH NHÀ NƯỚC NĂM 2016</t>
  </si>
  <si>
    <t>(Kèm theo Công văn số: 338/SGD&amp;ĐT-KHTC ngày 18 tháng 02 năm 2016 của Sở Giáo dục và Đàotạo)</t>
  </si>
  <si>
    <t>ĐVT:1.000đồng</t>
  </si>
  <si>
    <t>S
T
T</t>
  </si>
  <si>
    <t>Họ tên</t>
  </si>
  <si>
    <t>PHÒNG GD&amp;ĐTCHÂU THÀNH</t>
  </si>
  <si>
    <t>Đơn vị sự nghiệp tự bảo đảm 
một phần chi phí hoạt động</t>
  </si>
  <si>
    <t xml:space="preserve">a </t>
  </si>
  <si>
    <t>MN Nguyễn Thế Hùng</t>
  </si>
  <si>
    <t>MG An Hiệp</t>
  </si>
  <si>
    <t>MG Tân Phú</t>
  </si>
  <si>
    <t>MG Tam Phước</t>
  </si>
  <si>
    <t>MG Thành Triệu</t>
  </si>
  <si>
    <t>MN ABT</t>
  </si>
  <si>
    <t>MN Tân Thạch</t>
  </si>
  <si>
    <t>MG Tiên Thủy</t>
  </si>
  <si>
    <t>MG Hữu Định</t>
  </si>
  <si>
    <t>MG An Khánh</t>
  </si>
  <si>
    <t>MG Phú Túc</t>
  </si>
  <si>
    <t>MG Quới Sơn</t>
  </si>
  <si>
    <t>MG Tiên Long</t>
  </si>
  <si>
    <t>MN Trần văn Ơn</t>
  </si>
  <si>
    <t>MG An Hoá</t>
  </si>
  <si>
    <t>MG Giao Hòa</t>
  </si>
  <si>
    <t>MG Giao Long</t>
  </si>
  <si>
    <t>MG An Phước</t>
  </si>
  <si>
    <t>MG Phú An Hòa</t>
  </si>
  <si>
    <t xml:space="preserve">MG Phú Đức </t>
  </si>
  <si>
    <t>MG Sơn Hòa</t>
  </si>
  <si>
    <t>MG Tường Đa</t>
  </si>
  <si>
    <t>MG Quới Thành</t>
  </si>
  <si>
    <t>TH An Hoá</t>
  </si>
  <si>
    <t>TH Giao Hòa</t>
  </si>
  <si>
    <t>TH Giao Long</t>
  </si>
  <si>
    <t>TH An Phước</t>
  </si>
  <si>
    <t>TH Hữu Định</t>
  </si>
  <si>
    <t>TH Tân Thạch A</t>
  </si>
  <si>
    <t>TH Tân Thạch B</t>
  </si>
  <si>
    <t>TH An Khánh</t>
  </si>
  <si>
    <t>TH Phú An Hòa</t>
  </si>
  <si>
    <t>TH Thị Trấn</t>
  </si>
  <si>
    <t xml:space="preserve">TH Phú Túc </t>
  </si>
  <si>
    <t xml:space="preserve">TH Phú Đức </t>
  </si>
  <si>
    <t>TH Sơn Hòa</t>
  </si>
  <si>
    <t>TH Tường Đa</t>
  </si>
  <si>
    <t>TH Quới Thành</t>
  </si>
  <si>
    <t>TH An Hiệp</t>
  </si>
  <si>
    <t>TH Tiên Thủy A</t>
  </si>
  <si>
    <t>TH Tiên Thủy B</t>
  </si>
  <si>
    <t>TH Tân Phú A</t>
  </si>
  <si>
    <t>TH Tân Phú B</t>
  </si>
  <si>
    <t>TH Thành Triệu</t>
  </si>
  <si>
    <t xml:space="preserve">TH Quới Sơn </t>
  </si>
  <si>
    <t xml:space="preserve">TH Tam Phước </t>
  </si>
  <si>
    <t>TH Nguyễn V Khá</t>
  </si>
  <si>
    <t>TH Trần V Ơn</t>
  </si>
  <si>
    <t>THCS An Hoá</t>
  </si>
  <si>
    <t>THCS Giao Long</t>
  </si>
  <si>
    <t>THCS An Phước</t>
  </si>
  <si>
    <t xml:space="preserve">THCS Tân Thạch </t>
  </si>
  <si>
    <t>THCS An Khánh</t>
  </si>
  <si>
    <t xml:space="preserve">THCS Phú Túc </t>
  </si>
  <si>
    <t>THCS Phan Triêm</t>
  </si>
  <si>
    <t>THCS An Hiệp</t>
  </si>
  <si>
    <t xml:space="preserve">THCS Tiên Thủy </t>
  </si>
  <si>
    <t xml:space="preserve">THCS Tân Phú </t>
  </si>
  <si>
    <t xml:space="preserve">THCS Quới Sơn </t>
  </si>
  <si>
    <t xml:space="preserve">TH CS Tam Phước </t>
  </si>
  <si>
    <t>THCS Tiên Long</t>
  </si>
  <si>
    <t>Ngày 22 tháng 02 năm 2016</t>
  </si>
  <si>
    <t>KẾ TOÁN</t>
  </si>
  <si>
    <t>TRƯỞNG PHÒNG</t>
  </si>
  <si>
    <t>Nguyễn Thị Cẩm Nhung</t>
  </si>
  <si>
    <t>Nguyễn Thành Lộc</t>
  </si>
  <si>
    <t>UBND HUYỆN CHỢ LÁCH</t>
  </si>
  <si>
    <t>CỘNG HÒA XÃ HỘI CHỦ NGHĨA VIỆT NAM</t>
  </si>
  <si>
    <t>Độc lập - Tự do - Hạnh phúc</t>
  </si>
  <si>
    <t>Chợ Lách, ngày 22 tháng 02 năm 2016</t>
  </si>
  <si>
    <t>PHÒNG GD&amp;ĐT Chợ Lách</t>
  </si>
  <si>
    <t>Mầm non, Mẫu giáo</t>
  </si>
  <si>
    <t>01</t>
  </si>
  <si>
    <t>Trường Mẫu Giáo Phú Phụng</t>
  </si>
  <si>
    <t>02</t>
  </si>
  <si>
    <t>Trường Mầm Non Vĩnh Bình</t>
  </si>
  <si>
    <t>03</t>
  </si>
  <si>
    <t>Trường Mầm Non Sơn Định</t>
  </si>
  <si>
    <t>04</t>
  </si>
  <si>
    <t>Trường Mầm Non Thị Trấn</t>
  </si>
  <si>
    <t>05</t>
  </si>
  <si>
    <t>Trường Mầm Non Hòa Nghĩa</t>
  </si>
  <si>
    <t>06</t>
  </si>
  <si>
    <t>Trường Mầm Non Long Thới</t>
  </si>
  <si>
    <t>07</t>
  </si>
  <si>
    <t>Trường Mầm Non Tân Thiềng</t>
  </si>
  <si>
    <t>08</t>
  </si>
  <si>
    <t>Trường Mầm Non Vĩnh Thành</t>
  </si>
  <si>
    <t>09</t>
  </si>
  <si>
    <t>Trường Mẫu Giáo Hưng Khánh Trung B</t>
  </si>
  <si>
    <t>10</t>
  </si>
  <si>
    <t>Trường Mẫu Giáo Phú Sơn</t>
  </si>
  <si>
    <t>11</t>
  </si>
  <si>
    <t>Trường Mầm non Vĩnh Hòa</t>
  </si>
  <si>
    <t>Trường Tiểu học Huỳnh Văn Thức</t>
  </si>
  <si>
    <t xml:space="preserve">Trường Tiểu học Vĩnh Bình </t>
  </si>
  <si>
    <t xml:space="preserve">Trường Tiểu học Sơn Định </t>
  </si>
  <si>
    <t xml:space="preserve">Trường Tiểu học Thị Trấn </t>
  </si>
  <si>
    <t>Trường Tiểu học Hòa Nghĩa A</t>
  </si>
  <si>
    <t>Trường Tiểu học Hòa Nghĩa B</t>
  </si>
  <si>
    <t>Trường Tiểu học Long Thới A</t>
  </si>
  <si>
    <t>Trường Tiểu học Long Thới B</t>
  </si>
  <si>
    <t>Trường Tiểu học Tân Thiềng A</t>
  </si>
  <si>
    <t>Trường Tiểu học Tân Thiềng B</t>
  </si>
  <si>
    <t>Trường Tiểu học Vĩnh Thành A</t>
  </si>
  <si>
    <t>12</t>
  </si>
  <si>
    <t>Trường Tiểu học Vĩnh Thành B</t>
  </si>
  <si>
    <t>13</t>
  </si>
  <si>
    <t>Trường Tiểu học Hưng Khánh Trung B</t>
  </si>
  <si>
    <t>14</t>
  </si>
  <si>
    <t>Trường Tiểu học Hưng Khánh Trung C</t>
  </si>
  <si>
    <t>15</t>
  </si>
  <si>
    <t xml:space="preserve">Trường Tiểu học Phú Sơn </t>
  </si>
  <si>
    <t>16</t>
  </si>
  <si>
    <t>Trường Tiểu học Vĩnh Hòa</t>
  </si>
  <si>
    <t>Trường Trung học cơ sở Phú Phụng</t>
  </si>
  <si>
    <t>Trường Trung học cơ sở Vĩnh Bình</t>
  </si>
  <si>
    <t>Trường Trung học cơ sở Sơn Định</t>
  </si>
  <si>
    <t xml:space="preserve">Trường Trung học cơ sở Thị Trấn </t>
  </si>
  <si>
    <t>Trường Trung học cơ sở Hoà Nghĩa</t>
  </si>
  <si>
    <t>Trường Trung học cơ sở Long Thới</t>
  </si>
  <si>
    <t>Trường Trung học cơ sở Lê Hồng</t>
  </si>
  <si>
    <t>Trường Trung học cơ sở Vĩnh Thành</t>
  </si>
  <si>
    <t>Trường Trung học cơ sở Ngô Văn Cấn</t>
  </si>
  <si>
    <t>Trường Trung học cơ sở Vĩnh Hòa</t>
  </si>
  <si>
    <t>Dự phòng PGD</t>
  </si>
  <si>
    <t>Lập bảng</t>
  </si>
  <si>
    <t>Lê Hoàng Khanh</t>
  </si>
  <si>
    <t>Phan Thanh Sáng</t>
  </si>
  <si>
    <t xml:space="preserve">   UBND HUYỆN MỎ CÀY BẮC</t>
  </si>
  <si>
    <t xml:space="preserve">(Kèm theo Công văn số:         /PGD&amp;ĐT ngày       tháng  02  năm 2016 của Phòng Giáo dục và Đào tạo Mỏ Cày Bắc)     </t>
  </si>
  <si>
    <t>PHÒNG GD&amp;ĐT MỎ CÀY BẮC</t>
  </si>
  <si>
    <t>MG Thạnh Ngãi</t>
  </si>
  <si>
    <t>MG Tân Phú Tây</t>
  </si>
  <si>
    <t>MG Thanh Tân</t>
  </si>
  <si>
    <t>MN Tân Thành Bình</t>
  </si>
  <si>
    <t>MG Hòa Lộc</t>
  </si>
  <si>
    <t>MN Phước Mỹ Trung</t>
  </si>
  <si>
    <t>MG Thành An</t>
  </si>
  <si>
    <t>MG Tân Bình</t>
  </si>
  <si>
    <t>MG Tân Thanh Tây</t>
  </si>
  <si>
    <t xml:space="preserve">MG Nhuận Phú Tân </t>
  </si>
  <si>
    <t>MG Khánh Thạnh Tân</t>
  </si>
  <si>
    <t>MN Phú Mỹ</t>
  </si>
  <si>
    <t>MN Hưng K Trung A</t>
  </si>
  <si>
    <t>TH Thạnh Ngãi 1</t>
  </si>
  <si>
    <t>TH Thạnh Ngãi 2</t>
  </si>
  <si>
    <t>TH Tân Phú Tây</t>
  </si>
  <si>
    <t>TH Thanh Tân 1</t>
  </si>
  <si>
    <t>TH Thanh Tân 2</t>
  </si>
  <si>
    <t>TH Tân Thành Bình 1</t>
  </si>
  <si>
    <t>TH Tân Thành Bình 2</t>
  </si>
  <si>
    <t>TH Hòa Lộc</t>
  </si>
  <si>
    <t>TH Phước Mỹ Trung</t>
  </si>
  <si>
    <t>TH Thành An</t>
  </si>
  <si>
    <t>TH Tân Bình</t>
  </si>
  <si>
    <t>TH Tân Thanh Tây</t>
  </si>
  <si>
    <t>TH Nhuận Phú Tân 1</t>
  </si>
  <si>
    <t>TH Nhuận Phú Tân 2</t>
  </si>
  <si>
    <t>TH Khánh Thạnh Tân 1</t>
  </si>
  <si>
    <t>TH Khánh Thạnh Tân 2</t>
  </si>
  <si>
    <t>TH Phú Mỹ</t>
  </si>
  <si>
    <t>TH Hưng -K- Trung A</t>
  </si>
  <si>
    <t>THCS Thạnh Ngãi</t>
  </si>
  <si>
    <t>THCS  Tân Phú Tây</t>
  </si>
  <si>
    <t>THCS  Thanh Tân</t>
  </si>
  <si>
    <t>THCS  Nguyễn Văn Tư</t>
  </si>
  <si>
    <t>THCS  Hòa Lộc</t>
  </si>
  <si>
    <t>THCS  Phước Mỹ Trung</t>
  </si>
  <si>
    <t>THCS  Thành An</t>
  </si>
  <si>
    <t>THCS  Tân Bình</t>
  </si>
  <si>
    <t>THCS  Tân Thanh Tây</t>
  </si>
  <si>
    <t xml:space="preserve">THCS  Nhuận Phú Tân </t>
  </si>
  <si>
    <t>THCS  Khánh Thạnh Tân</t>
  </si>
  <si>
    <t>THCS  Phú Mỹ</t>
  </si>
  <si>
    <t>THCS  Hưng -K- Trung A</t>
  </si>
  <si>
    <t>Mỏ Cày Bắc, ngày  25 tháng 2 năm 2016</t>
  </si>
  <si>
    <t>Người lập bảng</t>
  </si>
  <si>
    <t>NGUYỄN TẤN HƯNG</t>
  </si>
  <si>
    <t>NGUYỄN TRUNG NGHIỆP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</si>
</sst>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_(* #,##0.0000_);_(* \(#,##0.0000\);_(* &quot;-&quot;??_);_(@_)"/>
    <numFmt numFmtId="168" formatCode="_-* #,##0.00\ _€_-;\-* #,##0.00\ _€_-;_-* &quot;-&quot;??\ _€_-;_-@_-"/>
    <numFmt numFmtId="169" formatCode="_-* #,##0.00_-;\-* #,##0.00_-;_-* &quot;-&quot;??_-;_-@_-"/>
    <numFmt numFmtId="170" formatCode="_-* #,##0.000\ _€_-;\-* #,##0.000\ _€_-;_-* &quot;-&quot;??\ _€_-;_-@_-"/>
    <numFmt numFmtId="171" formatCode="_-* #,##0.0000\ _€_-;\-* #,##0.0000\ _€_-;_-* &quot;-&quot;??\ _€_-;_-@_-"/>
    <numFmt numFmtId="172" formatCode="0.0%"/>
    <numFmt numFmtId="173" formatCode="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"/>
  </numFmts>
  <fonts count="32">
    <font>
      <sz val="12"/>
      <name val="Vni-times"/>
      <family val="0"/>
    </font>
    <font>
      <sz val="8"/>
      <name val="VNI-Times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0"/>
      <name val="VNI-Times"/>
      <family val="0"/>
    </font>
    <font>
      <b/>
      <sz val="10"/>
      <name val="Times New Roman"/>
      <family val="1"/>
    </font>
    <font>
      <sz val="11"/>
      <name val="Times New Roman"/>
      <family val="0"/>
    </font>
    <font>
      <sz val="12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sz val="12"/>
      <color indexed="10"/>
      <name val="Times New Roman"/>
      <family val="1"/>
    </font>
    <font>
      <b/>
      <sz val="10"/>
      <name val="Arial"/>
      <family val="2"/>
    </font>
    <font>
      <sz val="10"/>
      <color indexed="12"/>
      <name val="Arial"/>
      <family val="0"/>
    </font>
    <font>
      <sz val="11"/>
      <color indexed="12"/>
      <name val="Times New Roman"/>
      <family val="0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6"/>
      <name val="Times New Roman"/>
      <family val="1"/>
    </font>
    <font>
      <b/>
      <sz val="12"/>
      <color indexed="48"/>
      <name val="Times New Roman"/>
      <family val="1"/>
    </font>
    <font>
      <i/>
      <sz val="12"/>
      <name val="Times New Roman"/>
      <family val="1"/>
    </font>
    <font>
      <b/>
      <sz val="10"/>
      <color indexed="10"/>
      <name val="Times New Roman"/>
      <family val="1"/>
    </font>
    <font>
      <i/>
      <sz val="14"/>
      <name val="Times New Roman"/>
      <family val="1"/>
    </font>
    <font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sz val="10"/>
      <color indexed="12"/>
      <name val="Times New Roman"/>
      <family val="1"/>
    </font>
    <font>
      <i/>
      <sz val="10"/>
      <name val="Times New Roman"/>
      <family val="1"/>
    </font>
    <font>
      <b/>
      <i/>
      <sz val="11"/>
      <name val="Times New Roman"/>
      <family val="1"/>
    </font>
    <font>
      <b/>
      <sz val="11"/>
      <color indexed="1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315">
    <xf numFmtId="0" fontId="0" fillId="0" borderId="0" xfId="0" applyAlignment="1">
      <alignment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3" fontId="6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165" fontId="6" fillId="0" borderId="2" xfId="15" applyNumberFormat="1" applyFont="1" applyBorder="1" applyAlignment="1">
      <alignment vertical="center"/>
    </xf>
    <xf numFmtId="0" fontId="3" fillId="0" borderId="2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vertical="center" wrapText="1"/>
    </xf>
    <xf numFmtId="165" fontId="6" fillId="0" borderId="2" xfId="15" applyNumberFormat="1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165" fontId="3" fillId="0" borderId="2" xfId="15" applyNumberFormat="1" applyFont="1" applyBorder="1" applyAlignment="1">
      <alignment vertical="center" wrapText="1"/>
    </xf>
    <xf numFmtId="165" fontId="3" fillId="0" borderId="2" xfId="15" applyNumberFormat="1" applyFont="1" applyBorder="1" applyAlignment="1">
      <alignment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/>
    </xf>
    <xf numFmtId="165" fontId="6" fillId="0" borderId="2" xfId="15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165" fontId="3" fillId="0" borderId="3" xfId="15" applyNumberFormat="1" applyFont="1" applyBorder="1" applyAlignment="1">
      <alignment vertical="center"/>
    </xf>
    <xf numFmtId="165" fontId="6" fillId="0" borderId="4" xfId="15" applyNumberFormat="1" applyFont="1" applyBorder="1" applyAlignment="1">
      <alignment vertical="center" wrapText="1"/>
    </xf>
    <xf numFmtId="4" fontId="6" fillId="0" borderId="2" xfId="21" applyNumberFormat="1" applyFont="1" applyFill="1" applyBorder="1" applyAlignment="1">
      <alignment vertical="center"/>
      <protection/>
    </xf>
    <xf numFmtId="165" fontId="3" fillId="0" borderId="0" xfId="15" applyNumberFormat="1" applyFont="1" applyAlignment="1">
      <alignment vertical="center"/>
    </xf>
    <xf numFmtId="165" fontId="6" fillId="0" borderId="0" xfId="15" applyNumberFormat="1" applyFont="1" applyAlignment="1">
      <alignment vertical="center" wrapText="1"/>
    </xf>
    <xf numFmtId="165" fontId="6" fillId="0" borderId="0" xfId="15" applyNumberFormat="1" applyFont="1" applyAlignment="1">
      <alignment horizontal="center" vertical="center"/>
    </xf>
    <xf numFmtId="165" fontId="6" fillId="0" borderId="0" xfId="15" applyNumberFormat="1" applyFont="1" applyAlignment="1">
      <alignment vertical="center"/>
    </xf>
    <xf numFmtId="165" fontId="6" fillId="0" borderId="5" xfId="15" applyNumberFormat="1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6" xfId="0" applyFont="1" applyBorder="1" applyAlignment="1">
      <alignment horizontal="left" vertical="center" wrapText="1"/>
    </xf>
    <xf numFmtId="9" fontId="6" fillId="0" borderId="4" xfId="24" applyNumberFormat="1" applyFont="1" applyBorder="1" applyAlignment="1">
      <alignment vertical="center"/>
    </xf>
    <xf numFmtId="9" fontId="3" fillId="0" borderId="2" xfId="24" applyNumberFormat="1" applyFont="1" applyBorder="1" applyAlignment="1">
      <alignment vertical="center"/>
    </xf>
    <xf numFmtId="9" fontId="6" fillId="0" borderId="2" xfId="24" applyNumberFormat="1" applyFont="1" applyBorder="1" applyAlignment="1">
      <alignment vertical="center"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9" fontId="3" fillId="0" borderId="3" xfId="24" applyNumberFormat="1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0" xfId="20" applyFont="1" applyFill="1" applyAlignment="1">
      <alignment horizontal="center" vertical="center"/>
      <protection/>
    </xf>
    <xf numFmtId="0" fontId="8" fillId="0" borderId="0" xfId="20" applyFont="1" applyFill="1" applyAlignment="1">
      <alignment horizontal="center" vertical="center"/>
      <protection/>
    </xf>
    <xf numFmtId="0" fontId="8" fillId="0" borderId="0" xfId="20" applyFont="1" applyFill="1" applyAlignment="1">
      <alignment horizontal="right" vertical="center"/>
      <protection/>
    </xf>
    <xf numFmtId="0" fontId="2" fillId="0" borderId="0" xfId="0" applyFont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center" wrapText="1"/>
    </xf>
    <xf numFmtId="0" fontId="3" fillId="0" borderId="7" xfId="0" applyFont="1" applyBorder="1" applyAlignment="1">
      <alignment vertical="center" wrapText="1"/>
    </xf>
    <xf numFmtId="165" fontId="6" fillId="0" borderId="7" xfId="15" applyNumberFormat="1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165" fontId="6" fillId="0" borderId="1" xfId="15" applyNumberFormat="1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/>
    </xf>
    <xf numFmtId="165" fontId="10" fillId="0" borderId="1" xfId="15" applyNumberFormat="1" applyFont="1" applyFill="1" applyBorder="1" applyAlignment="1">
      <alignment vertical="center"/>
    </xf>
    <xf numFmtId="165" fontId="10" fillId="0" borderId="1" xfId="15" applyNumberFormat="1" applyFont="1" applyBorder="1" applyAlignment="1">
      <alignment vertical="center"/>
    </xf>
    <xf numFmtId="0" fontId="8" fillId="0" borderId="4" xfId="0" applyFont="1" applyBorder="1" applyAlignment="1" quotePrefix="1">
      <alignment horizontal="center" vertical="center"/>
    </xf>
    <xf numFmtId="0" fontId="8" fillId="0" borderId="4" xfId="0" applyFont="1" applyBorder="1" applyAlignment="1">
      <alignment horizontal="left" vertical="center"/>
    </xf>
    <xf numFmtId="165" fontId="6" fillId="0" borderId="4" xfId="15" applyNumberFormat="1" applyFont="1" applyFill="1" applyBorder="1" applyAlignment="1">
      <alignment vertical="center"/>
    </xf>
    <xf numFmtId="165" fontId="6" fillId="0" borderId="4" xfId="15" applyNumberFormat="1" applyFont="1" applyBorder="1" applyAlignment="1">
      <alignment vertical="center"/>
    </xf>
    <xf numFmtId="165" fontId="8" fillId="0" borderId="4" xfId="20" applyNumberFormat="1" applyFont="1" applyFill="1" applyBorder="1" applyAlignment="1">
      <alignment vertical="center"/>
      <protection/>
    </xf>
    <xf numFmtId="0" fontId="8" fillId="0" borderId="2" xfId="0" applyFont="1" applyBorder="1" applyAlignment="1" quotePrefix="1">
      <alignment horizontal="center" vertical="center"/>
    </xf>
    <xf numFmtId="0" fontId="8" fillId="0" borderId="2" xfId="0" applyFont="1" applyBorder="1" applyAlignment="1">
      <alignment horizontal="left" vertical="center"/>
    </xf>
    <xf numFmtId="165" fontId="8" fillId="0" borderId="2" xfId="20" applyNumberFormat="1" applyFont="1" applyFill="1" applyBorder="1" applyAlignment="1">
      <alignment vertical="center"/>
      <protection/>
    </xf>
    <xf numFmtId="0" fontId="8" fillId="0" borderId="3" xfId="0" applyFont="1" applyBorder="1" applyAlignment="1" quotePrefix="1">
      <alignment horizontal="center" vertical="center"/>
    </xf>
    <xf numFmtId="165" fontId="18" fillId="0" borderId="0" xfId="15" applyNumberFormat="1" applyFont="1" applyBorder="1" applyAlignment="1">
      <alignment horizontal="center" vertical="center"/>
    </xf>
    <xf numFmtId="165" fontId="7" fillId="0" borderId="0" xfId="15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165" fontId="6" fillId="0" borderId="3" xfId="15" applyNumberFormat="1" applyFont="1" applyFill="1" applyBorder="1" applyAlignment="1">
      <alignment vertical="center"/>
    </xf>
    <xf numFmtId="165" fontId="6" fillId="0" borderId="3" xfId="15" applyNumberFormat="1" applyFont="1" applyBorder="1" applyAlignment="1">
      <alignment vertical="center"/>
    </xf>
    <xf numFmtId="165" fontId="8" fillId="0" borderId="3" xfId="20" applyNumberFormat="1" applyFont="1" applyFill="1" applyBorder="1" applyAlignment="1">
      <alignment vertical="center"/>
      <protection/>
    </xf>
    <xf numFmtId="9" fontId="6" fillId="0" borderId="3" xfId="24" applyNumberFormat="1" applyFont="1" applyBorder="1" applyAlignment="1">
      <alignment vertical="center"/>
    </xf>
    <xf numFmtId="4" fontId="10" fillId="0" borderId="1" xfId="21" applyNumberFormat="1" applyFont="1" applyFill="1" applyBorder="1" applyAlignment="1">
      <alignment vertical="center"/>
      <protection/>
    </xf>
    <xf numFmtId="49" fontId="8" fillId="0" borderId="4" xfId="0" applyNumberFormat="1" applyFont="1" applyBorder="1" applyAlignment="1">
      <alignment vertical="center" wrapText="1"/>
    </xf>
    <xf numFmtId="165" fontId="3" fillId="0" borderId="4" xfId="15" applyNumberFormat="1" applyFont="1" applyBorder="1" applyAlignment="1">
      <alignment vertical="center"/>
    </xf>
    <xf numFmtId="49" fontId="8" fillId="0" borderId="2" xfId="0" applyNumberFormat="1" applyFont="1" applyBorder="1" applyAlignment="1">
      <alignment vertical="center" wrapText="1"/>
    </xf>
    <xf numFmtId="49" fontId="8" fillId="0" borderId="3" xfId="0" applyNumberFormat="1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9" fontId="3" fillId="0" borderId="4" xfId="24" applyNumberFormat="1" applyFont="1" applyBorder="1" applyAlignment="1">
      <alignment vertical="center"/>
    </xf>
    <xf numFmtId="165" fontId="3" fillId="0" borderId="4" xfId="20" applyNumberFormat="1" applyFont="1" applyFill="1" applyBorder="1" applyAlignment="1">
      <alignment vertical="center"/>
      <protection/>
    </xf>
    <xf numFmtId="165" fontId="3" fillId="0" borderId="2" xfId="20" applyNumberFormat="1" applyFont="1" applyFill="1" applyBorder="1" applyAlignment="1">
      <alignment vertical="center"/>
      <protection/>
    </xf>
    <xf numFmtId="165" fontId="3" fillId="0" borderId="3" xfId="20" applyNumberFormat="1" applyFont="1" applyFill="1" applyBorder="1" applyAlignment="1">
      <alignment vertical="center"/>
      <protection/>
    </xf>
    <xf numFmtId="0" fontId="8" fillId="2" borderId="2" xfId="0" applyFont="1" applyFill="1" applyBorder="1" applyAlignment="1" quotePrefix="1">
      <alignment horizontal="center" vertical="center"/>
    </xf>
    <xf numFmtId="0" fontId="8" fillId="2" borderId="2" xfId="0" applyFont="1" applyFill="1" applyBorder="1" applyAlignment="1">
      <alignment horizontal="left" vertical="center"/>
    </xf>
    <xf numFmtId="165" fontId="6" fillId="2" borderId="2" xfId="15" applyNumberFormat="1" applyFont="1" applyFill="1" applyBorder="1" applyAlignment="1">
      <alignment vertical="center"/>
    </xf>
    <xf numFmtId="165" fontId="3" fillId="2" borderId="2" xfId="15" applyNumberFormat="1" applyFont="1" applyFill="1" applyBorder="1" applyAlignment="1">
      <alignment vertical="center"/>
    </xf>
    <xf numFmtId="165" fontId="3" fillId="2" borderId="2" xfId="20" applyNumberFormat="1" applyFont="1" applyFill="1" applyBorder="1" applyAlignment="1">
      <alignment vertical="center"/>
      <protection/>
    </xf>
    <xf numFmtId="9" fontId="3" fillId="2" borderId="2" xfId="24" applyNumberFormat="1" applyFont="1" applyFill="1" applyBorder="1" applyAlignment="1">
      <alignment vertical="center"/>
    </xf>
    <xf numFmtId="165" fontId="3" fillId="2" borderId="0" xfId="15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6" fillId="3" borderId="8" xfId="0" applyFont="1" applyFill="1" applyBorder="1" applyAlignment="1">
      <alignment horizontal="left" vertical="center" wrapText="1"/>
    </xf>
    <xf numFmtId="0" fontId="6" fillId="3" borderId="8" xfId="0" applyFont="1" applyFill="1" applyBorder="1" applyAlignment="1">
      <alignment vertical="center" wrapText="1"/>
    </xf>
    <xf numFmtId="165" fontId="6" fillId="3" borderId="8" xfId="15" applyNumberFormat="1" applyFont="1" applyFill="1" applyBorder="1" applyAlignment="1">
      <alignment vertical="center" wrapText="1"/>
    </xf>
    <xf numFmtId="3" fontId="17" fillId="0" borderId="0" xfId="0" applyNumberFormat="1" applyFont="1" applyBorder="1" applyAlignment="1">
      <alignment/>
    </xf>
    <xf numFmtId="3" fontId="5" fillId="0" borderId="0" xfId="0" applyNumberFormat="1" applyBorder="1" applyAlignment="1">
      <alignment/>
    </xf>
    <xf numFmtId="0" fontId="2" fillId="0" borderId="2" xfId="0" applyFont="1" applyBorder="1" applyAlignment="1">
      <alignment horizontal="left" vertical="center" wrapText="1"/>
    </xf>
    <xf numFmtId="165" fontId="2" fillId="0" borderId="2" xfId="15" applyNumberFormat="1" applyFont="1" applyBorder="1" applyAlignment="1">
      <alignment vertical="center" wrapText="1"/>
    </xf>
    <xf numFmtId="165" fontId="8" fillId="0" borderId="0" xfId="15" applyNumberFormat="1" applyFont="1" applyAlignment="1">
      <alignment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2" xfId="0" applyFont="1" applyFill="1" applyBorder="1" applyAlignment="1">
      <alignment vertical="center"/>
    </xf>
    <xf numFmtId="165" fontId="13" fillId="0" borderId="2" xfId="15" applyNumberFormat="1" applyFont="1" applyFill="1" applyBorder="1" applyAlignment="1">
      <alignment vertical="center"/>
    </xf>
    <xf numFmtId="165" fontId="14" fillId="0" borderId="2" xfId="15" applyNumberFormat="1" applyFont="1" applyBorder="1" applyAlignment="1">
      <alignment vertical="center"/>
    </xf>
    <xf numFmtId="9" fontId="15" fillId="0" borderId="2" xfId="24" applyNumberFormat="1" applyFont="1" applyBorder="1" applyAlignment="1">
      <alignment vertical="center"/>
    </xf>
    <xf numFmtId="3" fontId="16" fillId="0" borderId="0" xfId="0" applyNumberFormat="1" applyFont="1" applyBorder="1" applyAlignment="1">
      <alignment horizontal="right" vertical="center"/>
    </xf>
    <xf numFmtId="3" fontId="16" fillId="0" borderId="0" xfId="0" applyNumberFormat="1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165" fontId="15" fillId="0" borderId="2" xfId="15" applyNumberFormat="1" applyFont="1" applyBorder="1" applyAlignment="1">
      <alignment vertical="center"/>
    </xf>
    <xf numFmtId="165" fontId="2" fillId="0" borderId="2" xfId="15" applyNumberFormat="1" applyFont="1" applyFill="1" applyBorder="1" applyAlignment="1">
      <alignment vertical="center"/>
    </xf>
    <xf numFmtId="165" fontId="13" fillId="0" borderId="2" xfId="15" applyNumberFormat="1" applyFont="1" applyBorder="1" applyAlignment="1">
      <alignment vertical="center"/>
    </xf>
    <xf numFmtId="4" fontId="2" fillId="0" borderId="2" xfId="21" applyNumberFormat="1" applyFont="1" applyFill="1" applyBorder="1" applyAlignment="1">
      <alignment vertical="center"/>
      <protection/>
    </xf>
    <xf numFmtId="165" fontId="2" fillId="0" borderId="2" xfId="15" applyNumberFormat="1" applyFont="1" applyBorder="1" applyAlignment="1">
      <alignment vertical="center"/>
    </xf>
    <xf numFmtId="9" fontId="2" fillId="0" borderId="2" xfId="24" applyNumberFormat="1" applyFont="1" applyBorder="1" applyAlignment="1">
      <alignment vertical="center"/>
    </xf>
    <xf numFmtId="165" fontId="10" fillId="0" borderId="0" xfId="15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165" fontId="8" fillId="0" borderId="2" xfId="15" applyNumberFormat="1" applyFont="1" applyBorder="1" applyAlignment="1">
      <alignment vertical="center"/>
    </xf>
    <xf numFmtId="9" fontId="8" fillId="0" borderId="2" xfId="24" applyNumberFormat="1" applyFont="1" applyBorder="1" applyAlignment="1">
      <alignment vertical="center"/>
    </xf>
    <xf numFmtId="0" fontId="19" fillId="0" borderId="2" xfId="0" applyFont="1" applyBorder="1" applyAlignment="1">
      <alignment horizontal="center" vertical="center" wrapText="1"/>
    </xf>
    <xf numFmtId="4" fontId="19" fillId="0" borderId="2" xfId="21" applyNumberFormat="1" applyFont="1" applyFill="1" applyBorder="1" applyAlignment="1">
      <alignment vertical="center"/>
      <protection/>
    </xf>
    <xf numFmtId="165" fontId="19" fillId="0" borderId="2" xfId="15" applyNumberFormat="1" applyFont="1" applyFill="1" applyBorder="1" applyAlignment="1">
      <alignment vertical="center"/>
    </xf>
    <xf numFmtId="165" fontId="19" fillId="0" borderId="2" xfId="15" applyNumberFormat="1" applyFont="1" applyBorder="1" applyAlignment="1">
      <alignment vertical="center"/>
    </xf>
    <xf numFmtId="9" fontId="19" fillId="0" borderId="2" xfId="24" applyNumberFormat="1" applyFont="1" applyBorder="1" applyAlignment="1">
      <alignment vertical="center"/>
    </xf>
    <xf numFmtId="0" fontId="20" fillId="0" borderId="2" xfId="0" applyFont="1" applyBorder="1" applyAlignment="1">
      <alignment horizontal="center" vertical="center" wrapText="1"/>
    </xf>
    <xf numFmtId="165" fontId="20" fillId="0" borderId="2" xfId="15" applyNumberFormat="1" applyFont="1" applyBorder="1" applyAlignment="1">
      <alignment vertical="center"/>
    </xf>
    <xf numFmtId="9" fontId="20" fillId="0" borderId="2" xfId="24" applyNumberFormat="1" applyFont="1" applyBorder="1" applyAlignment="1">
      <alignment vertical="center"/>
    </xf>
    <xf numFmtId="165" fontId="20" fillId="0" borderId="7" xfId="15" applyNumberFormat="1" applyFont="1" applyBorder="1" applyAlignment="1">
      <alignment vertical="center"/>
    </xf>
    <xf numFmtId="0" fontId="8" fillId="0" borderId="0" xfId="0" applyFont="1" applyAlignment="1">
      <alignment horizontal="right" vertical="center"/>
    </xf>
    <xf numFmtId="165" fontId="16" fillId="0" borderId="0" xfId="0" applyNumberFormat="1" applyFont="1" applyBorder="1" applyAlignment="1">
      <alignment/>
    </xf>
    <xf numFmtId="0" fontId="21" fillId="0" borderId="0" xfId="0" applyFont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3" fontId="8" fillId="0" borderId="0" xfId="0" applyNumberFormat="1" applyFont="1" applyFill="1" applyAlignment="1">
      <alignment vertical="center"/>
    </xf>
    <xf numFmtId="165" fontId="8" fillId="0" borderId="0" xfId="15" applyNumberFormat="1" applyFont="1" applyFill="1" applyAlignment="1">
      <alignment horizontal="right" vertical="center"/>
    </xf>
    <xf numFmtId="3" fontId="2" fillId="0" borderId="0" xfId="0" applyNumberFormat="1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5" fontId="2" fillId="0" borderId="1" xfId="15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3" fontId="2" fillId="0" borderId="1" xfId="15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vertical="center" wrapText="1"/>
    </xf>
    <xf numFmtId="3" fontId="2" fillId="0" borderId="8" xfId="15" applyNumberFormat="1" applyFont="1" applyFill="1" applyBorder="1" applyAlignment="1">
      <alignment horizontal="right" vertical="center"/>
    </xf>
    <xf numFmtId="0" fontId="22" fillId="0" borderId="4" xfId="0" applyFont="1" applyFill="1" applyBorder="1" applyAlignment="1">
      <alignment vertical="center"/>
    </xf>
    <xf numFmtId="0" fontId="22" fillId="0" borderId="4" xfId="0" applyFont="1" applyFill="1" applyBorder="1" applyAlignment="1">
      <alignment vertical="center" wrapText="1"/>
    </xf>
    <xf numFmtId="3" fontId="22" fillId="0" borderId="4" xfId="15" applyNumberFormat="1" applyFont="1" applyFill="1" applyBorder="1" applyAlignment="1">
      <alignment horizontal="right" vertical="center"/>
    </xf>
    <xf numFmtId="0" fontId="8" fillId="0" borderId="2" xfId="0" applyFont="1" applyFill="1" applyBorder="1" applyAlignment="1" applyProtection="1">
      <alignment horizontal="center" vertical="center"/>
      <protection locked="0"/>
    </xf>
    <xf numFmtId="3" fontId="8" fillId="0" borderId="2" xfId="21" applyNumberFormat="1" applyFont="1" applyFill="1" applyBorder="1" applyAlignment="1">
      <alignment vertical="center"/>
      <protection/>
    </xf>
    <xf numFmtId="3" fontId="8" fillId="0" borderId="2" xfId="15" applyNumberFormat="1" applyFont="1" applyFill="1" applyBorder="1" applyAlignment="1">
      <alignment horizontal="right" vertical="center"/>
    </xf>
    <xf numFmtId="3" fontId="8" fillId="0" borderId="2" xfId="15" applyNumberFormat="1" applyFont="1" applyFill="1" applyBorder="1" applyAlignment="1">
      <alignment vertical="center"/>
    </xf>
    <xf numFmtId="3" fontId="8" fillId="0" borderId="2" xfId="0" applyNumberFormat="1" applyFont="1" applyFill="1" applyBorder="1" applyAlignment="1">
      <alignment vertical="center"/>
    </xf>
    <xf numFmtId="4" fontId="8" fillId="0" borderId="2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 wrapText="1"/>
    </xf>
    <xf numFmtId="0" fontId="8" fillId="0" borderId="0" xfId="0" applyFont="1" applyFill="1" applyAlignment="1">
      <alignment horizontal="center" vertical="center"/>
    </xf>
    <xf numFmtId="3" fontId="2" fillId="0" borderId="2" xfId="15" applyNumberFormat="1" applyFont="1" applyFill="1" applyBorder="1" applyAlignment="1">
      <alignment horizontal="right" vertical="center"/>
    </xf>
    <xf numFmtId="0" fontId="19" fillId="0" borderId="2" xfId="0" applyFont="1" applyFill="1" applyBorder="1" applyAlignment="1">
      <alignment vertical="center"/>
    </xf>
    <xf numFmtId="0" fontId="19" fillId="0" borderId="2" xfId="0" applyFont="1" applyFill="1" applyBorder="1" applyAlignment="1">
      <alignment vertical="center" wrapText="1"/>
    </xf>
    <xf numFmtId="3" fontId="19" fillId="0" borderId="2" xfId="15" applyNumberFormat="1" applyFont="1" applyFill="1" applyBorder="1" applyAlignment="1">
      <alignment horizontal="right" vertical="center"/>
    </xf>
    <xf numFmtId="0" fontId="19" fillId="0" borderId="2" xfId="0" applyFont="1" applyFill="1" applyBorder="1" applyAlignment="1" applyProtection="1">
      <alignment horizontal="center" vertical="center"/>
      <protection locked="0"/>
    </xf>
    <xf numFmtId="3" fontId="19" fillId="0" borderId="2" xfId="0" applyNumberFormat="1" applyFont="1" applyFill="1" applyBorder="1" applyAlignment="1">
      <alignment horizontal="left"/>
    </xf>
    <xf numFmtId="3" fontId="19" fillId="0" borderId="2" xfId="0" applyNumberFormat="1" applyFont="1" applyFill="1" applyBorder="1" applyAlignment="1">
      <alignment horizontal="right" vertical="center"/>
    </xf>
    <xf numFmtId="0" fontId="20" fillId="0" borderId="0" xfId="0" applyFont="1" applyFill="1" applyAlignment="1">
      <alignment vertical="center"/>
    </xf>
    <xf numFmtId="3" fontId="8" fillId="0" borderId="2" xfId="0" applyNumberFormat="1" applyFont="1" applyFill="1" applyBorder="1" applyAlignment="1">
      <alignment horizontal="right" vertical="center"/>
    </xf>
    <xf numFmtId="0" fontId="19" fillId="0" borderId="2" xfId="0" applyFont="1" applyFill="1" applyBorder="1" applyAlignment="1">
      <alignment/>
    </xf>
    <xf numFmtId="3" fontId="8" fillId="0" borderId="2" xfId="0" applyNumberFormat="1" applyFont="1" applyFill="1" applyBorder="1" applyAlignment="1">
      <alignment/>
    </xf>
    <xf numFmtId="0" fontId="8" fillId="0" borderId="3" xfId="0" applyFont="1" applyFill="1" applyBorder="1" applyAlignment="1" applyProtection="1">
      <alignment horizontal="center" vertical="center"/>
      <protection locked="0"/>
    </xf>
    <xf numFmtId="3" fontId="8" fillId="0" borderId="3" xfId="21" applyNumberFormat="1" applyFont="1" applyFill="1" applyBorder="1" applyAlignment="1">
      <alignment vertical="center"/>
      <protection/>
    </xf>
    <xf numFmtId="3" fontId="8" fillId="0" borderId="3" xfId="0" applyNumberFormat="1" applyFont="1" applyFill="1" applyBorder="1" applyAlignment="1">
      <alignment horizontal="right" vertical="center"/>
    </xf>
    <xf numFmtId="3" fontId="8" fillId="0" borderId="3" xfId="15" applyNumberFormat="1" applyFont="1" applyFill="1" applyBorder="1" applyAlignment="1">
      <alignment vertical="center"/>
    </xf>
    <xf numFmtId="3" fontId="8" fillId="0" borderId="3" xfId="0" applyNumberFormat="1" applyFont="1" applyFill="1" applyBorder="1" applyAlignment="1">
      <alignment vertical="center"/>
    </xf>
    <xf numFmtId="3" fontId="8" fillId="0" borderId="3" xfId="0" applyNumberFormat="1" applyFont="1" applyFill="1" applyBorder="1" applyAlignment="1">
      <alignment/>
    </xf>
    <xf numFmtId="4" fontId="8" fillId="0" borderId="3" xfId="0" applyNumberFormat="1" applyFont="1" applyFill="1" applyBorder="1" applyAlignment="1">
      <alignment vertical="center"/>
    </xf>
    <xf numFmtId="0" fontId="8" fillId="0" borderId="0" xfId="0" applyFont="1" applyFill="1" applyAlignment="1">
      <alignment horizontal="right" vertical="center"/>
    </xf>
    <xf numFmtId="165" fontId="8" fillId="0" borderId="0" xfId="15" applyNumberFormat="1" applyFont="1" applyFill="1" applyAlignment="1">
      <alignment vertical="center"/>
    </xf>
    <xf numFmtId="165" fontId="23" fillId="0" borderId="0" xfId="15" applyNumberFormat="1" applyFont="1" applyFill="1" applyAlignment="1">
      <alignment horizontal="center" vertical="center"/>
    </xf>
    <xf numFmtId="165" fontId="2" fillId="0" borderId="0" xfId="15" applyNumberFormat="1" applyFont="1" applyFill="1" applyAlignment="1">
      <alignment horizontal="center" vertical="center"/>
    </xf>
    <xf numFmtId="165" fontId="8" fillId="0" borderId="0" xfId="15" applyNumberFormat="1" applyFont="1" applyFill="1" applyAlignment="1">
      <alignment horizontal="center" vertical="center"/>
    </xf>
    <xf numFmtId="9" fontId="24" fillId="0" borderId="2" xfId="24" applyNumberFormat="1" applyFont="1" applyBorder="1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4" fillId="0" borderId="4" xfId="0" applyFont="1" applyFill="1" applyBorder="1" applyAlignment="1">
      <alignment vertical="center"/>
    </xf>
    <xf numFmtId="165" fontId="24" fillId="0" borderId="4" xfId="15" applyNumberFormat="1" applyFont="1" applyBorder="1" applyAlignment="1">
      <alignment horizontal="center" vertical="center"/>
    </xf>
    <xf numFmtId="9" fontId="24" fillId="0" borderId="4" xfId="24" applyFont="1" applyBorder="1" applyAlignment="1">
      <alignment horizontal="center" vertical="center"/>
    </xf>
    <xf numFmtId="165" fontId="24" fillId="0" borderId="0" xfId="15" applyNumberFormat="1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2" xfId="0" applyFont="1" applyBorder="1" applyAlignment="1">
      <alignment horizontal="center" vertical="center" wrapText="1"/>
    </xf>
    <xf numFmtId="0" fontId="24" fillId="0" borderId="2" xfId="0" applyFont="1" applyBorder="1" applyAlignment="1">
      <alignment vertical="center" wrapText="1"/>
    </xf>
    <xf numFmtId="9" fontId="24" fillId="0" borderId="2" xfId="24" applyNumberFormat="1" applyFont="1" applyBorder="1" applyAlignment="1">
      <alignment horizontal="center" vertical="center"/>
    </xf>
    <xf numFmtId="165" fontId="26" fillId="0" borderId="0" xfId="15" applyNumberFormat="1" applyFont="1" applyAlignment="1">
      <alignment vertical="center"/>
    </xf>
    <xf numFmtId="0" fontId="26" fillId="0" borderId="0" xfId="0" applyFont="1" applyAlignment="1">
      <alignment vertical="center"/>
    </xf>
    <xf numFmtId="0" fontId="27" fillId="0" borderId="2" xfId="0" applyFont="1" applyBorder="1" applyAlignment="1">
      <alignment horizontal="center" vertical="center" wrapText="1"/>
    </xf>
    <xf numFmtId="0" fontId="27" fillId="0" borderId="2" xfId="0" applyFont="1" applyFill="1" applyBorder="1" applyAlignment="1">
      <alignment vertical="center"/>
    </xf>
    <xf numFmtId="165" fontId="27" fillId="0" borderId="2" xfId="15" applyNumberFormat="1" applyFont="1" applyBorder="1" applyAlignment="1">
      <alignment vertical="center"/>
    </xf>
    <xf numFmtId="9" fontId="27" fillId="0" borderId="2" xfId="24" applyNumberFormat="1" applyFont="1" applyBorder="1" applyAlignment="1">
      <alignment horizontal="center" vertical="center"/>
    </xf>
    <xf numFmtId="165" fontId="28" fillId="0" borderId="0" xfId="15" applyNumberFormat="1" applyFont="1" applyAlignment="1">
      <alignment vertical="center"/>
    </xf>
    <xf numFmtId="0" fontId="28" fillId="0" borderId="0" xfId="0" applyFont="1" applyAlignment="1">
      <alignment vertical="center"/>
    </xf>
    <xf numFmtId="0" fontId="3" fillId="0" borderId="2" xfId="0" applyFont="1" applyBorder="1" applyAlignment="1" quotePrefix="1">
      <alignment horizontal="center" vertical="center" wrapText="1"/>
    </xf>
    <xf numFmtId="0" fontId="3" fillId="0" borderId="2" xfId="0" applyFont="1" applyBorder="1" applyAlignment="1">
      <alignment/>
    </xf>
    <xf numFmtId="165" fontId="3" fillId="0" borderId="2" xfId="15" applyNumberFormat="1" applyFont="1" applyFill="1" applyBorder="1" applyAlignment="1">
      <alignment vertical="center"/>
    </xf>
    <xf numFmtId="9" fontId="3" fillId="0" borderId="2" xfId="24" applyNumberFormat="1" applyFont="1" applyBorder="1" applyAlignment="1">
      <alignment horizontal="center" vertical="center"/>
    </xf>
    <xf numFmtId="0" fontId="27" fillId="0" borderId="2" xfId="0" applyFont="1" applyBorder="1" applyAlignment="1">
      <alignment/>
    </xf>
    <xf numFmtId="0" fontId="29" fillId="0" borderId="2" xfId="0" applyFont="1" applyBorder="1" applyAlignment="1" quotePrefix="1">
      <alignment horizontal="center" vertical="center" wrapText="1"/>
    </xf>
    <xf numFmtId="0" fontId="29" fillId="0" borderId="2" xfId="0" applyFont="1" applyBorder="1" applyAlignment="1">
      <alignment/>
    </xf>
    <xf numFmtId="165" fontId="29" fillId="0" borderId="2" xfId="15" applyNumberFormat="1" applyFont="1" applyBorder="1" applyAlignment="1">
      <alignment vertical="center"/>
    </xf>
    <xf numFmtId="9" fontId="29" fillId="0" borderId="2" xfId="24" applyNumberFormat="1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165" fontId="2" fillId="0" borderId="0" xfId="15" applyNumberFormat="1" applyFont="1" applyAlignment="1">
      <alignment vertical="center"/>
    </xf>
    <xf numFmtId="0" fontId="12" fillId="0" borderId="0" xfId="0" applyFont="1" applyAlignment="1">
      <alignment horizontal="center" vertical="center"/>
    </xf>
    <xf numFmtId="165" fontId="24" fillId="2" borderId="2" xfId="15" applyNumberFormat="1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vertical="center" wrapText="1"/>
    </xf>
    <xf numFmtId="165" fontId="2" fillId="2" borderId="2" xfId="15" applyNumberFormat="1" applyFont="1" applyFill="1" applyBorder="1" applyAlignment="1">
      <alignment vertical="center" wrapText="1"/>
    </xf>
    <xf numFmtId="165" fontId="10" fillId="2" borderId="2" xfId="15" applyNumberFormat="1" applyFont="1" applyFill="1" applyBorder="1" applyAlignment="1">
      <alignment vertical="center" wrapText="1"/>
    </xf>
    <xf numFmtId="0" fontId="6" fillId="2" borderId="5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165" fontId="6" fillId="2" borderId="5" xfId="15" applyNumberFormat="1" applyFont="1" applyFill="1" applyBorder="1" applyAlignment="1">
      <alignment horizontal="center" vertical="center"/>
    </xf>
    <xf numFmtId="172" fontId="8" fillId="0" borderId="0" xfId="0" applyNumberFormat="1" applyFont="1" applyAlignment="1">
      <alignment vertical="center"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72" fontId="6" fillId="0" borderId="1" xfId="0" applyNumberFormat="1" applyFont="1" applyBorder="1" applyAlignment="1">
      <alignment horizontal="center" vertical="center"/>
    </xf>
    <xf numFmtId="0" fontId="10" fillId="0" borderId="5" xfId="0" applyFont="1" applyBorder="1" applyAlignment="1">
      <alignment vertical="center"/>
    </xf>
    <xf numFmtId="172" fontId="6" fillId="0" borderId="5" xfId="15" applyNumberFormat="1" applyFont="1" applyBorder="1" applyAlignment="1">
      <alignment horizontal="center" vertical="center"/>
    </xf>
    <xf numFmtId="0" fontId="14" fillId="4" borderId="7" xfId="0" applyFont="1" applyFill="1" applyBorder="1" applyAlignment="1">
      <alignment horizontal="center" vertical="center" wrapText="1"/>
    </xf>
    <xf numFmtId="0" fontId="14" fillId="4" borderId="7" xfId="0" applyFont="1" applyFill="1" applyBorder="1" applyAlignment="1">
      <alignment vertical="center" wrapText="1"/>
    </xf>
    <xf numFmtId="165" fontId="24" fillId="4" borderId="7" xfId="15" applyNumberFormat="1" applyFont="1" applyFill="1" applyBorder="1" applyAlignment="1">
      <alignment vertical="center" wrapText="1"/>
    </xf>
    <xf numFmtId="172" fontId="24" fillId="4" borderId="7" xfId="15" applyNumberFormat="1" applyFont="1" applyFill="1" applyBorder="1" applyAlignment="1">
      <alignment vertical="center" wrapText="1"/>
    </xf>
    <xf numFmtId="0" fontId="31" fillId="5" borderId="1" xfId="0" applyFont="1" applyFill="1" applyBorder="1" applyAlignment="1">
      <alignment horizontal="center" vertical="center" wrapText="1"/>
    </xf>
    <xf numFmtId="0" fontId="31" fillId="5" borderId="1" xfId="0" applyFont="1" applyFill="1" applyBorder="1" applyAlignment="1">
      <alignment vertical="center"/>
    </xf>
    <xf numFmtId="165" fontId="31" fillId="5" borderId="1" xfId="15" applyNumberFormat="1" applyFont="1" applyFill="1" applyBorder="1" applyAlignment="1">
      <alignment vertical="center" wrapText="1"/>
    </xf>
    <xf numFmtId="172" fontId="31" fillId="5" borderId="1" xfId="15" applyNumberFormat="1" applyFont="1" applyFill="1" applyBorder="1" applyAlignment="1">
      <alignment vertical="center" wrapText="1"/>
    </xf>
    <xf numFmtId="165" fontId="7" fillId="0" borderId="0" xfId="15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6" xfId="0" applyFont="1" applyBorder="1" applyAlignment="1">
      <alignment horizontal="center" vertical="center" wrapText="1"/>
    </xf>
    <xf numFmtId="0" fontId="8" fillId="0" borderId="6" xfId="23" applyFont="1" applyFill="1" applyBorder="1" applyAlignment="1">
      <alignment horizontal="left"/>
      <protection/>
    </xf>
    <xf numFmtId="165" fontId="8" fillId="0" borderId="6" xfId="15" applyNumberFormat="1" applyFont="1" applyBorder="1" applyAlignment="1">
      <alignment vertical="center" wrapText="1"/>
    </xf>
    <xf numFmtId="165" fontId="8" fillId="0" borderId="2" xfId="15" applyNumberFormat="1" applyFont="1" applyBorder="1" applyAlignment="1">
      <alignment vertical="center" wrapText="1"/>
    </xf>
    <xf numFmtId="172" fontId="8" fillId="0" borderId="2" xfId="15" applyNumberFormat="1" applyFont="1" applyBorder="1" applyAlignment="1">
      <alignment vertical="center" wrapText="1"/>
    </xf>
    <xf numFmtId="178" fontId="8" fillId="0" borderId="2" xfId="23" applyNumberFormat="1" applyFont="1" applyFill="1" applyBorder="1" applyAlignment="1">
      <alignment horizontal="left"/>
      <protection/>
    </xf>
    <xf numFmtId="0" fontId="8" fillId="0" borderId="2" xfId="22" applyFont="1" applyFill="1" applyBorder="1" applyAlignment="1">
      <alignment horizontal="left"/>
      <protection/>
    </xf>
    <xf numFmtId="0" fontId="8" fillId="0" borderId="2" xfId="23" applyFont="1" applyFill="1" applyBorder="1" applyAlignment="1">
      <alignment horizontal="left"/>
      <protection/>
    </xf>
    <xf numFmtId="0" fontId="8" fillId="0" borderId="2" xfId="19" applyFont="1" applyFill="1" applyBorder="1" applyAlignment="1">
      <alignment horizontal="left"/>
      <protection/>
    </xf>
    <xf numFmtId="0" fontId="8" fillId="0" borderId="7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8" fillId="0" borderId="7" xfId="19" applyFont="1" applyFill="1" applyBorder="1" applyAlignment="1">
      <alignment horizontal="left"/>
      <protection/>
    </xf>
    <xf numFmtId="165" fontId="8" fillId="0" borderId="7" xfId="15" applyNumberFormat="1" applyFont="1" applyBorder="1" applyAlignment="1">
      <alignment vertical="center" wrapText="1"/>
    </xf>
    <xf numFmtId="0" fontId="19" fillId="5" borderId="1" xfId="0" applyFont="1" applyFill="1" applyBorder="1" applyAlignment="1">
      <alignment horizontal="center" vertical="center" wrapText="1"/>
    </xf>
    <xf numFmtId="4" fontId="19" fillId="5" borderId="1" xfId="21" applyNumberFormat="1" applyFont="1" applyFill="1" applyBorder="1" applyAlignment="1">
      <alignment vertical="center"/>
      <protection/>
    </xf>
    <xf numFmtId="165" fontId="19" fillId="5" borderId="1" xfId="15" applyNumberFormat="1" applyFont="1" applyFill="1" applyBorder="1" applyAlignment="1">
      <alignment vertical="center" wrapText="1"/>
    </xf>
    <xf numFmtId="172" fontId="19" fillId="5" borderId="1" xfId="15" applyNumberFormat="1" applyFont="1" applyFill="1" applyBorder="1" applyAlignment="1">
      <alignment vertical="center" wrapText="1"/>
    </xf>
    <xf numFmtId="3" fontId="8" fillId="0" borderId="6" xfId="15" applyNumberFormat="1" applyFont="1" applyFill="1" applyBorder="1" applyAlignment="1">
      <alignment horizontal="center"/>
    </xf>
    <xf numFmtId="0" fontId="8" fillId="0" borderId="6" xfId="22" applyFont="1" applyFill="1" applyBorder="1" applyAlignment="1">
      <alignment horizontal="left"/>
      <protection/>
    </xf>
    <xf numFmtId="3" fontId="8" fillId="0" borderId="2" xfId="15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left"/>
    </xf>
    <xf numFmtId="3" fontId="8" fillId="0" borderId="7" xfId="15" applyNumberFormat="1" applyFont="1" applyFill="1" applyBorder="1" applyAlignment="1">
      <alignment horizontal="center"/>
    </xf>
    <xf numFmtId="0" fontId="8" fillId="0" borderId="7" xfId="0" applyFont="1" applyFill="1" applyBorder="1" applyAlignment="1">
      <alignment horizontal="left"/>
    </xf>
    <xf numFmtId="3" fontId="8" fillId="0" borderId="4" xfId="15" applyNumberFormat="1" applyFont="1" applyFill="1" applyBorder="1" applyAlignment="1">
      <alignment horizontal="center"/>
    </xf>
    <xf numFmtId="0" fontId="8" fillId="0" borderId="4" xfId="22" applyFont="1" applyFill="1" applyBorder="1" applyAlignment="1">
      <alignment horizontal="left"/>
      <protection/>
    </xf>
    <xf numFmtId="165" fontId="8" fillId="0" borderId="4" xfId="15" applyNumberFormat="1" applyFont="1" applyBorder="1" applyAlignment="1">
      <alignment vertical="center" wrapText="1"/>
    </xf>
    <xf numFmtId="3" fontId="8" fillId="0" borderId="3" xfId="15" applyNumberFormat="1" applyFont="1" applyFill="1" applyBorder="1" applyAlignment="1">
      <alignment horizontal="center"/>
    </xf>
    <xf numFmtId="0" fontId="8" fillId="0" borderId="3" xfId="19" applyFont="1" applyFill="1" applyBorder="1" applyAlignment="1">
      <alignment horizontal="left"/>
      <protection/>
    </xf>
    <xf numFmtId="165" fontId="8" fillId="0" borderId="3" xfId="15" applyNumberFormat="1" applyFont="1" applyBorder="1" applyAlignment="1">
      <alignment vertical="center" wrapText="1"/>
    </xf>
    <xf numFmtId="172" fontId="8" fillId="0" borderId="3" xfId="15" applyNumberFormat="1" applyFont="1" applyBorder="1" applyAlignment="1">
      <alignment vertical="center" wrapText="1"/>
    </xf>
    <xf numFmtId="0" fontId="12" fillId="0" borderId="0" xfId="0" applyFont="1" applyAlignment="1">
      <alignment vertical="center"/>
    </xf>
    <xf numFmtId="165" fontId="12" fillId="0" borderId="0" xfId="15" applyNumberFormat="1" applyFont="1" applyAlignment="1">
      <alignment vertical="center"/>
    </xf>
    <xf numFmtId="172" fontId="12" fillId="0" borderId="0" xfId="0" applyNumberFormat="1" applyFont="1" applyAlignment="1">
      <alignment vertical="center"/>
    </xf>
    <xf numFmtId="172" fontId="3" fillId="0" borderId="0" xfId="0" applyNumberFormat="1" applyFont="1" applyAlignment="1">
      <alignment vertical="center"/>
    </xf>
    <xf numFmtId="0" fontId="6" fillId="0" borderId="9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65" fontId="2" fillId="0" borderId="1" xfId="15" applyNumberFormat="1" applyFont="1" applyFill="1" applyBorder="1" applyAlignment="1">
      <alignment horizontal="center" vertical="center"/>
    </xf>
    <xf numFmtId="165" fontId="2" fillId="0" borderId="1" xfId="15" applyNumberFormat="1" applyFont="1" applyFill="1" applyBorder="1" applyAlignment="1">
      <alignment horizontal="center" vertical="center" wrapText="1"/>
    </xf>
    <xf numFmtId="165" fontId="2" fillId="0" borderId="5" xfId="15" applyNumberFormat="1" applyFont="1" applyFill="1" applyBorder="1" applyAlignment="1">
      <alignment horizontal="center" vertical="center" wrapText="1"/>
    </xf>
    <xf numFmtId="165" fontId="2" fillId="0" borderId="8" xfId="15" applyNumberFormat="1" applyFont="1" applyFill="1" applyBorder="1" applyAlignment="1">
      <alignment horizontal="center" vertical="center" wrapText="1"/>
    </xf>
    <xf numFmtId="165" fontId="2" fillId="0" borderId="9" xfId="15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165" fontId="23" fillId="0" borderId="0" xfId="15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65" fontId="2" fillId="0" borderId="0" xfId="15" applyNumberFormat="1" applyFont="1" applyFill="1" applyAlignment="1">
      <alignment horizontal="center" vertical="center"/>
    </xf>
    <xf numFmtId="165" fontId="8" fillId="0" borderId="0" xfId="15" applyNumberFormat="1" applyFont="1" applyFill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0" fillId="0" borderId="5" xfId="0" applyNumberFormat="1" applyFont="1" applyBorder="1" applyAlignment="1">
      <alignment horizontal="center" vertical="center" wrapText="1"/>
    </xf>
    <xf numFmtId="0" fontId="10" fillId="0" borderId="9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172" fontId="30" fillId="0" borderId="13" xfId="0" applyNumberFormat="1" applyFont="1" applyBorder="1" applyAlignment="1">
      <alignment horizontal="center" vertical="center"/>
    </xf>
    <xf numFmtId="172" fontId="6" fillId="0" borderId="5" xfId="0" applyNumberFormat="1" applyFont="1" applyBorder="1" applyAlignment="1">
      <alignment horizontal="center" vertical="center" wrapText="1"/>
    </xf>
    <xf numFmtId="172" fontId="6" fillId="0" borderId="9" xfId="0" applyNumberFormat="1" applyFont="1" applyBorder="1" applyAlignment="1">
      <alignment horizontal="center" vertical="center" wrapText="1"/>
    </xf>
    <xf numFmtId="0" fontId="8" fillId="0" borderId="0" xfId="20" applyFont="1" applyFill="1" applyAlignment="1">
      <alignment horizontal="center" vertical="center"/>
      <protection/>
    </xf>
    <xf numFmtId="0" fontId="2" fillId="0" borderId="0" xfId="20" applyFont="1" applyFill="1" applyAlignment="1">
      <alignment horizontal="center" vertical="center"/>
      <protection/>
    </xf>
    <xf numFmtId="0" fontId="9" fillId="0" borderId="5" xfId="0" applyNumberFormat="1" applyFont="1" applyBorder="1" applyAlignment="1">
      <alignment horizontal="center" vertical="center" wrapText="1"/>
    </xf>
    <xf numFmtId="0" fontId="9" fillId="0" borderId="9" xfId="0" applyNumberFormat="1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Normal_gvc2 (2)" xfId="19"/>
    <cellStyle name="Normal_KH phan bo du toan 2016" xfId="20"/>
    <cellStyle name="Normal_Sheet1" xfId="21"/>
    <cellStyle name="Normal_th-c1q4" xfId="22"/>
    <cellStyle name="Normal_th-mgq4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1152525</xdr:colOff>
      <xdr:row>2</xdr:row>
      <xdr:rowOff>85725</xdr:rowOff>
    </xdr:from>
    <xdr:to>
      <xdr:col>1</xdr:col>
      <xdr:colOff>2371725</xdr:colOff>
      <xdr:row>2</xdr:row>
      <xdr:rowOff>85725</xdr:rowOff>
    </xdr:to>
    <xdr:sp>
      <xdr:nvSpPr>
        <xdr:cNvPr id="1" name="Line 1"/>
        <xdr:cNvSpPr>
          <a:spLocks/>
        </xdr:cNvSpPr>
      </xdr:nvSpPr>
      <xdr:spPr>
        <a:xfrm>
          <a:off x="1838325" y="504825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904875</xdr:colOff>
      <xdr:row>2</xdr:row>
      <xdr:rowOff>47625</xdr:rowOff>
    </xdr:from>
    <xdr:to>
      <xdr:col>1</xdr:col>
      <xdr:colOff>1952625</xdr:colOff>
      <xdr:row>2</xdr:row>
      <xdr:rowOff>47625</xdr:rowOff>
    </xdr:to>
    <xdr:sp>
      <xdr:nvSpPr>
        <xdr:cNvPr id="1" name="Line 1"/>
        <xdr:cNvSpPr>
          <a:spLocks/>
        </xdr:cNvSpPr>
      </xdr:nvSpPr>
      <xdr:spPr>
        <a:xfrm>
          <a:off x="1343025" y="447675"/>
          <a:ext cx="1047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5</xdr:col>
      <xdr:colOff>533400</xdr:colOff>
      <xdr:row>2</xdr:row>
      <xdr:rowOff>47625</xdr:rowOff>
    </xdr:from>
    <xdr:to>
      <xdr:col>8</xdr:col>
      <xdr:colOff>209550</xdr:colOff>
      <xdr:row>2</xdr:row>
      <xdr:rowOff>47625</xdr:rowOff>
    </xdr:to>
    <xdr:sp>
      <xdr:nvSpPr>
        <xdr:cNvPr id="2" name="Line 2"/>
        <xdr:cNvSpPr>
          <a:spLocks/>
        </xdr:cNvSpPr>
      </xdr:nvSpPr>
      <xdr:spPr>
        <a:xfrm>
          <a:off x="6867525" y="4476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2</xdr:row>
      <xdr:rowOff>228600</xdr:rowOff>
    </xdr:from>
    <xdr:to>
      <xdr:col>1</xdr:col>
      <xdr:colOff>1714500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514350" y="619125"/>
          <a:ext cx="16383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5</xdr:col>
      <xdr:colOff>695325</xdr:colOff>
      <xdr:row>2</xdr:row>
      <xdr:rowOff>228600</xdr:rowOff>
    </xdr:from>
    <xdr:to>
      <xdr:col>7</xdr:col>
      <xdr:colOff>228600</xdr:colOff>
      <xdr:row>2</xdr:row>
      <xdr:rowOff>228600</xdr:rowOff>
    </xdr:to>
    <xdr:sp>
      <xdr:nvSpPr>
        <xdr:cNvPr id="2" name="Line 2"/>
        <xdr:cNvSpPr>
          <a:spLocks/>
        </xdr:cNvSpPr>
      </xdr:nvSpPr>
      <xdr:spPr>
        <a:xfrm>
          <a:off x="6562725" y="619125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2</xdr:row>
      <xdr:rowOff>57150</xdr:rowOff>
    </xdr:from>
    <xdr:to>
      <xdr:col>1</xdr:col>
      <xdr:colOff>2333625</xdr:colOff>
      <xdr:row>2</xdr:row>
      <xdr:rowOff>57150</xdr:rowOff>
    </xdr:to>
    <xdr:sp>
      <xdr:nvSpPr>
        <xdr:cNvPr id="1" name="Line 1"/>
        <xdr:cNvSpPr>
          <a:spLocks/>
        </xdr:cNvSpPr>
      </xdr:nvSpPr>
      <xdr:spPr>
        <a:xfrm>
          <a:off x="638175" y="457200"/>
          <a:ext cx="213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200025</xdr:colOff>
      <xdr:row>2</xdr:row>
      <xdr:rowOff>57150</xdr:rowOff>
    </xdr:from>
    <xdr:to>
      <xdr:col>1</xdr:col>
      <xdr:colOff>2333625</xdr:colOff>
      <xdr:row>2</xdr:row>
      <xdr:rowOff>57150</xdr:rowOff>
    </xdr:to>
    <xdr:sp>
      <xdr:nvSpPr>
        <xdr:cNvPr id="2" name="Line 2"/>
        <xdr:cNvSpPr>
          <a:spLocks/>
        </xdr:cNvSpPr>
      </xdr:nvSpPr>
      <xdr:spPr>
        <a:xfrm>
          <a:off x="638175" y="457200"/>
          <a:ext cx="213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18" sqref="G18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103"/>
  <sheetViews>
    <sheetView tabSelected="1" zoomScale="85" zoomScaleNormal="8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L13" sqref="L13"/>
    </sheetView>
  </sheetViews>
  <sheetFormatPr defaultColWidth="8.796875" defaultRowHeight="15"/>
  <cols>
    <col min="1" max="1" width="4.59765625" style="6" customWidth="1"/>
    <col min="2" max="2" width="26.5" style="3" customWidth="1"/>
    <col min="3" max="3" width="5.69921875" style="3" customWidth="1"/>
    <col min="4" max="4" width="10.69921875" style="3" customWidth="1"/>
    <col min="5" max="5" width="10" style="3" customWidth="1"/>
    <col min="6" max="6" width="9.69921875" style="3" customWidth="1"/>
    <col min="7" max="8" width="11.8984375" style="3" customWidth="1"/>
    <col min="9" max="9" width="9.59765625" style="3" customWidth="1"/>
    <col min="10" max="10" width="9.19921875" style="3" customWidth="1"/>
    <col min="11" max="11" width="11.5" style="3" customWidth="1"/>
    <col min="12" max="12" width="7.8984375" style="3" customWidth="1"/>
    <col min="13" max="14" width="9.69921875" style="24" bestFit="1" customWidth="1"/>
    <col min="15" max="17" width="9" style="24" customWidth="1"/>
    <col min="18" max="16384" width="9" style="3" customWidth="1"/>
  </cols>
  <sheetData>
    <row r="1" spans="1:13" ht="18.75">
      <c r="A1" s="224" t="s">
        <v>81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34"/>
    </row>
    <row r="2" spans="1:13" ht="15.75">
      <c r="A2" s="314" t="s">
        <v>82</v>
      </c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5"/>
    </row>
    <row r="3" spans="11:12" ht="12.75">
      <c r="K3" s="6"/>
      <c r="L3" s="6" t="s">
        <v>13</v>
      </c>
    </row>
    <row r="4" spans="1:17" s="2" customFormat="1" ht="12.75" customHeight="1">
      <c r="A4" s="299" t="s">
        <v>0</v>
      </c>
      <c r="B4" s="298" t="s">
        <v>1</v>
      </c>
      <c r="C4" s="298" t="s">
        <v>4</v>
      </c>
      <c r="D4" s="298" t="s">
        <v>5</v>
      </c>
      <c r="E4" s="298"/>
      <c r="F4" s="298"/>
      <c r="G4" s="298" t="s">
        <v>6</v>
      </c>
      <c r="H4" s="298"/>
      <c r="I4" s="298"/>
      <c r="J4" s="298"/>
      <c r="K4" s="298" t="s">
        <v>12</v>
      </c>
      <c r="L4" s="299" t="s">
        <v>79</v>
      </c>
      <c r="M4" s="25"/>
      <c r="N4" s="25"/>
      <c r="O4" s="25"/>
      <c r="P4" s="25"/>
      <c r="Q4" s="25"/>
    </row>
    <row r="5" spans="1:17" s="2" customFormat="1" ht="89.25" customHeight="1">
      <c r="A5" s="276"/>
      <c r="B5" s="298"/>
      <c r="C5" s="298"/>
      <c r="D5" s="1" t="s">
        <v>7</v>
      </c>
      <c r="E5" s="1" t="s">
        <v>8</v>
      </c>
      <c r="F5" s="1" t="s">
        <v>9</v>
      </c>
      <c r="G5" s="1" t="s">
        <v>7</v>
      </c>
      <c r="H5" s="1" t="s">
        <v>16</v>
      </c>
      <c r="I5" s="1" t="s">
        <v>10</v>
      </c>
      <c r="J5" s="1" t="s">
        <v>11</v>
      </c>
      <c r="K5" s="298"/>
      <c r="L5" s="276"/>
      <c r="M5" s="25"/>
      <c r="N5" s="25"/>
      <c r="O5" s="25"/>
      <c r="P5" s="25"/>
      <c r="Q5" s="25"/>
    </row>
    <row r="6" spans="1:17" s="5" customFormat="1" ht="12.75">
      <c r="A6" s="4" t="s">
        <v>14</v>
      </c>
      <c r="B6" s="4" t="s">
        <v>15</v>
      </c>
      <c r="C6" s="7">
        <v>1</v>
      </c>
      <c r="D6" s="7" t="s">
        <v>66</v>
      </c>
      <c r="E6" s="7">
        <v>3</v>
      </c>
      <c r="F6" s="7">
        <v>4</v>
      </c>
      <c r="G6" s="7" t="s">
        <v>67</v>
      </c>
      <c r="H6" s="7">
        <v>6</v>
      </c>
      <c r="I6" s="7">
        <v>7</v>
      </c>
      <c r="J6" s="7">
        <v>8</v>
      </c>
      <c r="K6" s="7" t="s">
        <v>75</v>
      </c>
      <c r="L6" s="7" t="s">
        <v>59</v>
      </c>
      <c r="M6" s="26"/>
      <c r="N6" s="26"/>
      <c r="O6" s="26"/>
      <c r="P6" s="26"/>
      <c r="Q6" s="26"/>
    </row>
    <row r="7" spans="1:12" ht="30" customHeight="1">
      <c r="A7" s="30" t="s">
        <v>2</v>
      </c>
      <c r="B7" s="29" t="s">
        <v>69</v>
      </c>
      <c r="C7" s="22">
        <f>A8</f>
        <v>1</v>
      </c>
      <c r="D7" s="22">
        <f>D8</f>
        <v>6924088</v>
      </c>
      <c r="E7" s="22">
        <f aca="true" t="shared" si="0" ref="E7:K7">E8</f>
        <v>0</v>
      </c>
      <c r="F7" s="22">
        <f t="shared" si="0"/>
        <v>6924088</v>
      </c>
      <c r="G7" s="22">
        <f t="shared" si="0"/>
        <v>6924088</v>
      </c>
      <c r="H7" s="22">
        <f t="shared" si="0"/>
        <v>0</v>
      </c>
      <c r="I7" s="22">
        <f t="shared" si="0"/>
        <v>0</v>
      </c>
      <c r="J7" s="22">
        <f t="shared" si="0"/>
        <v>6924088</v>
      </c>
      <c r="K7" s="22">
        <f t="shared" si="0"/>
        <v>0</v>
      </c>
      <c r="L7" s="31">
        <f>D7/G7</f>
        <v>1</v>
      </c>
    </row>
    <row r="8" spans="1:12" ht="12.75">
      <c r="A8" s="10">
        <v>1</v>
      </c>
      <c r="B8" s="14" t="s">
        <v>17</v>
      </c>
      <c r="C8" s="15"/>
      <c r="D8" s="16">
        <v>6924088</v>
      </c>
      <c r="E8" s="16"/>
      <c r="F8" s="16">
        <v>6924088</v>
      </c>
      <c r="G8" s="16">
        <f>SUM(H8:J8)</f>
        <v>6924088</v>
      </c>
      <c r="H8" s="16"/>
      <c r="I8" s="16"/>
      <c r="J8" s="16">
        <v>6924088</v>
      </c>
      <c r="K8" s="16">
        <f>G8-D8</f>
        <v>0</v>
      </c>
      <c r="L8" s="32">
        <f>D8/G8</f>
        <v>1</v>
      </c>
    </row>
    <row r="9" spans="1:17" s="5" customFormat="1" ht="12.75">
      <c r="A9" s="37"/>
      <c r="B9" s="38" t="s">
        <v>72</v>
      </c>
      <c r="C9" s="28"/>
      <c r="D9" s="28"/>
      <c r="E9" s="28"/>
      <c r="F9" s="28"/>
      <c r="G9" s="28"/>
      <c r="H9" s="28"/>
      <c r="I9" s="28"/>
      <c r="J9" s="28"/>
      <c r="K9" s="28"/>
      <c r="L9" s="28"/>
      <c r="M9" s="26"/>
      <c r="N9" s="26"/>
      <c r="O9" s="26"/>
      <c r="P9" s="26"/>
      <c r="Q9" s="26"/>
    </row>
    <row r="10" spans="1:12" ht="25.5">
      <c r="A10" s="11" t="s">
        <v>3</v>
      </c>
      <c r="B10" s="12" t="s">
        <v>70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</row>
    <row r="11" spans="1:12" ht="12.75">
      <c r="A11" s="11"/>
      <c r="B11" s="12"/>
      <c r="C11" s="13"/>
      <c r="D11" s="13"/>
      <c r="E11" s="13"/>
      <c r="F11" s="13"/>
      <c r="G11" s="13"/>
      <c r="H11" s="13"/>
      <c r="I11" s="13"/>
      <c r="J11" s="13"/>
      <c r="K11" s="13"/>
      <c r="L11" s="13"/>
    </row>
    <row r="12" spans="1:12" ht="12.75">
      <c r="A12" s="11"/>
      <c r="B12" s="12"/>
      <c r="C12" s="13"/>
      <c r="D12" s="13"/>
      <c r="E12" s="13"/>
      <c r="F12" s="13"/>
      <c r="G12" s="13"/>
      <c r="H12" s="13"/>
      <c r="I12" s="13"/>
      <c r="J12" s="13"/>
      <c r="K12" s="13"/>
      <c r="L12" s="13"/>
    </row>
    <row r="13" spans="1:12" ht="12.75">
      <c r="A13" s="11"/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</row>
    <row r="14" spans="1:12" ht="12.75">
      <c r="A14" s="11"/>
      <c r="B14" s="12"/>
      <c r="C14" s="13"/>
      <c r="D14" s="13"/>
      <c r="E14" s="13"/>
      <c r="F14" s="13"/>
      <c r="G14" s="13"/>
      <c r="H14" s="13"/>
      <c r="I14" s="13"/>
      <c r="J14" s="13"/>
      <c r="K14" s="13"/>
      <c r="L14" s="13"/>
    </row>
    <row r="15" spans="1:12" ht="12.75">
      <c r="A15" s="11"/>
      <c r="B15" s="12"/>
      <c r="C15" s="13"/>
      <c r="D15" s="13"/>
      <c r="E15" s="13"/>
      <c r="F15" s="13"/>
      <c r="G15" s="13"/>
      <c r="H15" s="13"/>
      <c r="I15" s="13"/>
      <c r="J15" s="13"/>
      <c r="K15" s="13"/>
      <c r="L15" s="13"/>
    </row>
    <row r="16" spans="1:12" ht="12.75">
      <c r="A16" s="11"/>
      <c r="B16" s="12"/>
      <c r="C16" s="13"/>
      <c r="D16" s="13"/>
      <c r="E16" s="13"/>
      <c r="F16" s="13"/>
      <c r="G16" s="13"/>
      <c r="H16" s="13"/>
      <c r="I16" s="13"/>
      <c r="J16" s="13"/>
      <c r="K16" s="13"/>
      <c r="L16" s="13"/>
    </row>
    <row r="17" spans="1:12" ht="12.75">
      <c r="A17" s="11"/>
      <c r="B17" s="12"/>
      <c r="C17" s="13"/>
      <c r="D17" s="13"/>
      <c r="E17" s="13"/>
      <c r="F17" s="13"/>
      <c r="G17" s="13"/>
      <c r="H17" s="13"/>
      <c r="I17" s="13"/>
      <c r="J17" s="13"/>
      <c r="K17" s="13"/>
      <c r="L17" s="13"/>
    </row>
    <row r="18" spans="1:12" ht="12.75">
      <c r="A18" s="11"/>
      <c r="B18" s="12"/>
      <c r="C18" s="13"/>
      <c r="D18" s="13"/>
      <c r="E18" s="13"/>
      <c r="F18" s="13"/>
      <c r="G18" s="13"/>
      <c r="H18" s="13"/>
      <c r="I18" s="13"/>
      <c r="J18" s="13"/>
      <c r="K18" s="13"/>
      <c r="L18" s="13"/>
    </row>
    <row r="19" spans="1:12" ht="12.75">
      <c r="A19" s="11"/>
      <c r="B19" s="12"/>
      <c r="C19" s="13"/>
      <c r="D19" s="13"/>
      <c r="E19" s="13"/>
      <c r="F19" s="13"/>
      <c r="G19" s="13"/>
      <c r="H19" s="13"/>
      <c r="I19" s="13"/>
      <c r="J19" s="13"/>
      <c r="K19" s="13"/>
      <c r="L19" s="13"/>
    </row>
    <row r="20" spans="1:12" ht="12.75">
      <c r="A20" s="11"/>
      <c r="B20" s="12"/>
      <c r="C20" s="13"/>
      <c r="D20" s="13"/>
      <c r="E20" s="13"/>
      <c r="F20" s="13"/>
      <c r="G20" s="13"/>
      <c r="H20" s="13"/>
      <c r="I20" s="13"/>
      <c r="J20" s="13"/>
      <c r="K20" s="13"/>
      <c r="L20" s="13"/>
    </row>
    <row r="21" spans="1:12" ht="12.75">
      <c r="A21" s="11"/>
      <c r="B21" s="12"/>
      <c r="C21" s="13"/>
      <c r="D21" s="13"/>
      <c r="E21" s="13"/>
      <c r="F21" s="13"/>
      <c r="G21" s="13"/>
      <c r="H21" s="13"/>
      <c r="I21" s="13"/>
      <c r="J21" s="13"/>
      <c r="K21" s="13"/>
      <c r="L21" s="13"/>
    </row>
    <row r="22" spans="1:12" ht="12.75">
      <c r="A22" s="11"/>
      <c r="B22" s="12"/>
      <c r="C22" s="13"/>
      <c r="D22" s="13"/>
      <c r="E22" s="13"/>
      <c r="F22" s="13"/>
      <c r="G22" s="13"/>
      <c r="H22" s="13"/>
      <c r="I22" s="13"/>
      <c r="J22" s="13"/>
      <c r="K22" s="13"/>
      <c r="L22" s="13"/>
    </row>
    <row r="23" spans="1:12" ht="12.75">
      <c r="A23" s="11"/>
      <c r="B23" s="12"/>
      <c r="C23" s="13"/>
      <c r="D23" s="13"/>
      <c r="E23" s="13"/>
      <c r="F23" s="13"/>
      <c r="G23" s="13"/>
      <c r="H23" s="13"/>
      <c r="I23" s="13"/>
      <c r="J23" s="13"/>
      <c r="K23" s="13"/>
      <c r="L23" s="13"/>
    </row>
    <row r="24" spans="1:12" ht="12.75">
      <c r="A24" s="11"/>
      <c r="B24" s="12"/>
      <c r="C24" s="13"/>
      <c r="D24" s="13"/>
      <c r="E24" s="13"/>
      <c r="F24" s="13"/>
      <c r="G24" s="13"/>
      <c r="H24" s="13"/>
      <c r="I24" s="13"/>
      <c r="J24" s="13"/>
      <c r="K24" s="13"/>
      <c r="L24" s="13"/>
    </row>
    <row r="25" spans="1:12" ht="12.75">
      <c r="A25" s="11"/>
      <c r="B25" s="12"/>
      <c r="C25" s="13"/>
      <c r="D25" s="13"/>
      <c r="E25" s="13"/>
      <c r="F25" s="13"/>
      <c r="G25" s="13"/>
      <c r="H25" s="13"/>
      <c r="I25" s="13"/>
      <c r="J25" s="13"/>
      <c r="K25" s="13"/>
      <c r="L25" s="13"/>
    </row>
    <row r="26" spans="1:12" ht="12.75">
      <c r="A26" s="11"/>
      <c r="B26" s="12"/>
      <c r="C26" s="13"/>
      <c r="D26" s="13"/>
      <c r="E26" s="13"/>
      <c r="F26" s="13"/>
      <c r="G26" s="13"/>
      <c r="H26" s="13"/>
      <c r="I26" s="13"/>
      <c r="J26" s="13"/>
      <c r="K26" s="13"/>
      <c r="L26" s="13"/>
    </row>
    <row r="27" spans="1:12" ht="12.75">
      <c r="A27" s="11"/>
      <c r="B27" s="12"/>
      <c r="C27" s="13"/>
      <c r="D27" s="13"/>
      <c r="E27" s="13"/>
      <c r="F27" s="13"/>
      <c r="G27" s="13"/>
      <c r="H27" s="13"/>
      <c r="I27" s="13"/>
      <c r="J27" s="13"/>
      <c r="K27" s="13"/>
      <c r="L27" s="13"/>
    </row>
    <row r="28" spans="1:12" ht="12.75">
      <c r="A28" s="11"/>
      <c r="B28" s="12"/>
      <c r="C28" s="13"/>
      <c r="D28" s="13"/>
      <c r="E28" s="13"/>
      <c r="F28" s="13"/>
      <c r="G28" s="13"/>
      <c r="H28" s="13"/>
      <c r="I28" s="13"/>
      <c r="J28" s="13"/>
      <c r="K28" s="13"/>
      <c r="L28" s="13"/>
    </row>
    <row r="29" spans="1:12" ht="12.75">
      <c r="A29" s="17"/>
      <c r="B29" s="18"/>
      <c r="C29" s="13"/>
      <c r="D29" s="13"/>
      <c r="E29" s="13"/>
      <c r="F29" s="13"/>
      <c r="G29" s="13"/>
      <c r="H29" s="13"/>
      <c r="I29" s="13"/>
      <c r="J29" s="13"/>
      <c r="K29" s="13"/>
      <c r="L29" s="13"/>
    </row>
    <row r="30" spans="1:12" ht="12.75">
      <c r="A30" s="17"/>
      <c r="B30" s="20"/>
      <c r="C30" s="13"/>
      <c r="D30" s="13"/>
      <c r="E30" s="13"/>
      <c r="F30" s="13"/>
      <c r="G30" s="13"/>
      <c r="H30" s="13"/>
      <c r="I30" s="13"/>
      <c r="J30" s="13"/>
      <c r="K30" s="13"/>
      <c r="L30" s="13"/>
    </row>
    <row r="31" spans="1:12" ht="12.75">
      <c r="A31" s="17"/>
      <c r="B31" s="20"/>
      <c r="C31" s="13"/>
      <c r="D31" s="13"/>
      <c r="E31" s="13"/>
      <c r="F31" s="13"/>
      <c r="G31" s="13"/>
      <c r="H31" s="13"/>
      <c r="I31" s="13"/>
      <c r="J31" s="13"/>
      <c r="K31" s="13"/>
      <c r="L31" s="13"/>
    </row>
    <row r="32" spans="1:12" ht="12.75">
      <c r="A32" s="17"/>
      <c r="B32" s="23"/>
      <c r="C32" s="13"/>
      <c r="D32" s="13"/>
      <c r="E32" s="13"/>
      <c r="F32" s="13"/>
      <c r="G32" s="13"/>
      <c r="H32" s="13"/>
      <c r="I32" s="13"/>
      <c r="J32" s="13"/>
      <c r="K32" s="13"/>
      <c r="L32" s="13"/>
    </row>
    <row r="33" spans="1:12" ht="12.75">
      <c r="A33" s="17"/>
      <c r="B33" s="20"/>
      <c r="C33" s="13"/>
      <c r="D33" s="13"/>
      <c r="E33" s="13"/>
      <c r="F33" s="13"/>
      <c r="G33" s="13"/>
      <c r="H33" s="13"/>
      <c r="I33" s="13"/>
      <c r="J33" s="13"/>
      <c r="K33" s="13"/>
      <c r="L33" s="13"/>
    </row>
    <row r="34" spans="1:12" ht="12.75">
      <c r="A34" s="17"/>
      <c r="B34" s="20"/>
      <c r="C34" s="13"/>
      <c r="D34" s="13"/>
      <c r="E34" s="13"/>
      <c r="F34" s="13"/>
      <c r="G34" s="13"/>
      <c r="H34" s="13"/>
      <c r="I34" s="13"/>
      <c r="J34" s="13"/>
      <c r="K34" s="13"/>
      <c r="L34" s="13"/>
    </row>
    <row r="35" spans="1:12" ht="12.75">
      <c r="A35" s="17"/>
      <c r="B35" s="23"/>
      <c r="C35" s="13"/>
      <c r="D35" s="13"/>
      <c r="E35" s="13"/>
      <c r="F35" s="13"/>
      <c r="G35" s="13"/>
      <c r="H35" s="13"/>
      <c r="I35" s="13"/>
      <c r="J35" s="13"/>
      <c r="K35" s="13"/>
      <c r="L35" s="13"/>
    </row>
    <row r="36" spans="1:12" ht="12.75">
      <c r="A36" s="11"/>
      <c r="B36" s="14"/>
      <c r="C36" s="13"/>
      <c r="D36" s="13"/>
      <c r="E36" s="13"/>
      <c r="F36" s="13"/>
      <c r="G36" s="13"/>
      <c r="H36" s="13"/>
      <c r="I36" s="13"/>
      <c r="J36" s="13"/>
      <c r="K36" s="13"/>
      <c r="L36" s="13"/>
    </row>
    <row r="37" spans="1:12" ht="12.75">
      <c r="A37" s="11"/>
      <c r="B37" s="14"/>
      <c r="C37" s="13"/>
      <c r="D37" s="13"/>
      <c r="E37" s="13"/>
      <c r="F37" s="13"/>
      <c r="G37" s="13"/>
      <c r="H37" s="13"/>
      <c r="I37" s="13"/>
      <c r="J37" s="13"/>
      <c r="K37" s="13"/>
      <c r="L37" s="13"/>
    </row>
    <row r="38" spans="1:12" ht="38.25" customHeight="1">
      <c r="A38" s="11" t="s">
        <v>107</v>
      </c>
      <c r="B38" s="12" t="s">
        <v>68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</row>
    <row r="39" spans="1:12" ht="18" customHeight="1">
      <c r="A39" s="91"/>
      <c r="B39" s="92" t="s">
        <v>106</v>
      </c>
      <c r="C39" s="93">
        <f>C40+C58+C82</f>
        <v>55</v>
      </c>
      <c r="D39" s="93">
        <f aca="true" t="shared" si="1" ref="D39:K39">D40+D58+D82</f>
        <v>6115921</v>
      </c>
      <c r="E39" s="93">
        <f t="shared" si="1"/>
        <v>5947021</v>
      </c>
      <c r="F39" s="93">
        <f t="shared" si="1"/>
        <v>168900</v>
      </c>
      <c r="G39" s="93">
        <f t="shared" si="1"/>
        <v>166627424</v>
      </c>
      <c r="H39" s="93">
        <f t="shared" si="1"/>
        <v>160511503</v>
      </c>
      <c r="I39" s="93">
        <f t="shared" si="1"/>
        <v>5947021</v>
      </c>
      <c r="J39" s="93">
        <f t="shared" si="1"/>
        <v>168900</v>
      </c>
      <c r="K39" s="93">
        <f t="shared" si="1"/>
        <v>160511503</v>
      </c>
      <c r="L39" s="93"/>
    </row>
    <row r="40" spans="1:17" ht="14.25">
      <c r="A40" s="51"/>
      <c r="B40" s="52" t="s">
        <v>60</v>
      </c>
      <c r="C40" s="53">
        <v>17</v>
      </c>
      <c r="D40" s="54">
        <f aca="true" t="shared" si="2" ref="D40:K40">SUM(D41:D57)</f>
        <v>2219941</v>
      </c>
      <c r="E40" s="54">
        <f t="shared" si="2"/>
        <v>2219941</v>
      </c>
      <c r="F40" s="54">
        <f t="shared" si="2"/>
        <v>0</v>
      </c>
      <c r="G40" s="54">
        <f t="shared" si="2"/>
        <v>23786733</v>
      </c>
      <c r="H40" s="54">
        <f t="shared" si="2"/>
        <v>21566792</v>
      </c>
      <c r="I40" s="54">
        <f t="shared" si="2"/>
        <v>2219941</v>
      </c>
      <c r="J40" s="54">
        <f t="shared" si="2"/>
        <v>0</v>
      </c>
      <c r="K40" s="54">
        <f t="shared" si="2"/>
        <v>21566792</v>
      </c>
      <c r="L40" s="54"/>
      <c r="O40" s="3"/>
      <c r="P40" s="3"/>
      <c r="Q40" s="3"/>
    </row>
    <row r="41" spans="1:17" ht="15.75">
      <c r="A41" s="55">
        <v>1</v>
      </c>
      <c r="B41" s="56" t="s">
        <v>86</v>
      </c>
      <c r="C41" s="57"/>
      <c r="D41" s="73">
        <f aca="true" t="shared" si="3" ref="D41:D97">E41+F41</f>
        <v>155925</v>
      </c>
      <c r="E41" s="73">
        <v>155925</v>
      </c>
      <c r="F41" s="73"/>
      <c r="G41" s="73">
        <f>H41+I41+J41</f>
        <v>1876361</v>
      </c>
      <c r="H41" s="73">
        <v>1720436</v>
      </c>
      <c r="I41" s="80">
        <v>155925</v>
      </c>
      <c r="J41" s="58"/>
      <c r="K41" s="73">
        <f aca="true" t="shared" si="4" ref="K41:K97">G41-D41</f>
        <v>1720436</v>
      </c>
      <c r="L41" s="79">
        <f>D41/G41</f>
        <v>0.08309968071176069</v>
      </c>
      <c r="O41" s="3"/>
      <c r="P41" s="3"/>
      <c r="Q41" s="3"/>
    </row>
    <row r="42" spans="1:17" ht="15.75">
      <c r="A42" s="60">
        <v>2</v>
      </c>
      <c r="B42" s="61" t="s">
        <v>18</v>
      </c>
      <c r="C42" s="19"/>
      <c r="D42" s="16">
        <f t="shared" si="3"/>
        <v>125955</v>
      </c>
      <c r="E42" s="16">
        <v>125955</v>
      </c>
      <c r="F42" s="16"/>
      <c r="G42" s="16">
        <f aca="true" t="shared" si="5" ref="G42:G97">H42+I42+J42</f>
        <v>1302726</v>
      </c>
      <c r="H42" s="16">
        <v>1176771</v>
      </c>
      <c r="I42" s="81">
        <v>125955</v>
      </c>
      <c r="J42" s="9"/>
      <c r="K42" s="16">
        <f t="shared" si="4"/>
        <v>1176771</v>
      </c>
      <c r="L42" s="32">
        <f aca="true" t="shared" si="6" ref="L42:L97">D42/G42</f>
        <v>0.09668571902303325</v>
      </c>
      <c r="O42" s="3"/>
      <c r="P42" s="3"/>
      <c r="Q42" s="3"/>
    </row>
    <row r="43" spans="1:17" ht="15.75">
      <c r="A43" s="60">
        <v>3</v>
      </c>
      <c r="B43" s="61" t="s">
        <v>19</v>
      </c>
      <c r="C43" s="19"/>
      <c r="D43" s="16">
        <f t="shared" si="3"/>
        <v>90315</v>
      </c>
      <c r="E43" s="16">
        <v>90315</v>
      </c>
      <c r="F43" s="16"/>
      <c r="G43" s="16">
        <f t="shared" si="5"/>
        <v>871130</v>
      </c>
      <c r="H43" s="16">
        <v>780815</v>
      </c>
      <c r="I43" s="81">
        <v>90315</v>
      </c>
      <c r="J43" s="9"/>
      <c r="K43" s="16">
        <f t="shared" si="4"/>
        <v>780815</v>
      </c>
      <c r="L43" s="32">
        <f t="shared" si="6"/>
        <v>0.10367568560375603</v>
      </c>
      <c r="O43" s="3"/>
      <c r="P43" s="3"/>
      <c r="Q43" s="3"/>
    </row>
    <row r="44" spans="1:17" ht="15.75">
      <c r="A44" s="60">
        <v>4</v>
      </c>
      <c r="B44" s="61" t="s">
        <v>20</v>
      </c>
      <c r="C44" s="19"/>
      <c r="D44" s="16">
        <f t="shared" si="3"/>
        <v>101790</v>
      </c>
      <c r="E44" s="16">
        <v>101790</v>
      </c>
      <c r="F44" s="16"/>
      <c r="G44" s="16">
        <f t="shared" si="5"/>
        <v>1053487</v>
      </c>
      <c r="H44" s="16">
        <v>951697</v>
      </c>
      <c r="I44" s="81">
        <v>101790</v>
      </c>
      <c r="J44" s="9"/>
      <c r="K44" s="16">
        <f t="shared" si="4"/>
        <v>951697</v>
      </c>
      <c r="L44" s="32">
        <f t="shared" si="6"/>
        <v>0.09662198014783287</v>
      </c>
      <c r="O44" s="3"/>
      <c r="P44" s="3"/>
      <c r="Q44" s="3"/>
    </row>
    <row r="45" spans="1:17" ht="15.75">
      <c r="A45" s="60">
        <v>5</v>
      </c>
      <c r="B45" s="61" t="s">
        <v>21</v>
      </c>
      <c r="C45" s="19"/>
      <c r="D45" s="16">
        <f t="shared" si="3"/>
        <v>49411</v>
      </c>
      <c r="E45" s="16">
        <v>49411</v>
      </c>
      <c r="F45" s="16"/>
      <c r="G45" s="16">
        <f t="shared" si="5"/>
        <v>853929</v>
      </c>
      <c r="H45" s="16">
        <v>804518</v>
      </c>
      <c r="I45" s="81">
        <v>49411</v>
      </c>
      <c r="J45" s="9"/>
      <c r="K45" s="16">
        <f t="shared" si="4"/>
        <v>804518</v>
      </c>
      <c r="L45" s="32">
        <f t="shared" si="6"/>
        <v>0.057863124451798684</v>
      </c>
      <c r="O45" s="3"/>
      <c r="P45" s="3"/>
      <c r="Q45" s="3"/>
    </row>
    <row r="46" spans="1:17" ht="15.75">
      <c r="A46" s="60">
        <v>6</v>
      </c>
      <c r="B46" s="61" t="s">
        <v>22</v>
      </c>
      <c r="C46" s="19"/>
      <c r="D46" s="16">
        <f t="shared" si="3"/>
        <v>108000</v>
      </c>
      <c r="E46" s="16">
        <v>108000</v>
      </c>
      <c r="F46" s="16"/>
      <c r="G46" s="16">
        <f t="shared" si="5"/>
        <v>1286826</v>
      </c>
      <c r="H46" s="16">
        <v>1178826</v>
      </c>
      <c r="I46" s="81">
        <v>108000</v>
      </c>
      <c r="J46" s="9"/>
      <c r="K46" s="16">
        <f t="shared" si="4"/>
        <v>1178826</v>
      </c>
      <c r="L46" s="32">
        <f t="shared" si="6"/>
        <v>0.08392743074821304</v>
      </c>
      <c r="O46" s="3"/>
      <c r="P46" s="3"/>
      <c r="Q46" s="3"/>
    </row>
    <row r="47" spans="1:14" s="90" customFormat="1" ht="15.75">
      <c r="A47" s="83">
        <v>7</v>
      </c>
      <c r="B47" s="84" t="s">
        <v>87</v>
      </c>
      <c r="C47" s="85"/>
      <c r="D47" s="86">
        <f t="shared" si="3"/>
        <v>429300</v>
      </c>
      <c r="E47" s="86">
        <v>429300</v>
      </c>
      <c r="F47" s="86"/>
      <c r="G47" s="86">
        <f t="shared" si="5"/>
        <v>3605151</v>
      </c>
      <c r="H47" s="86">
        <v>3175851</v>
      </c>
      <c r="I47" s="87">
        <v>429300</v>
      </c>
      <c r="J47" s="85"/>
      <c r="K47" s="86">
        <f t="shared" si="4"/>
        <v>3175851</v>
      </c>
      <c r="L47" s="88">
        <f t="shared" si="6"/>
        <v>0.11907961691479774</v>
      </c>
      <c r="M47" s="89"/>
      <c r="N47" s="89"/>
    </row>
    <row r="48" spans="1:17" ht="15.75">
      <c r="A48" s="60">
        <v>8</v>
      </c>
      <c r="B48" s="61" t="s">
        <v>23</v>
      </c>
      <c r="C48" s="19"/>
      <c r="D48" s="16">
        <f t="shared" si="3"/>
        <v>171180</v>
      </c>
      <c r="E48" s="16">
        <v>171180</v>
      </c>
      <c r="F48" s="16"/>
      <c r="G48" s="16">
        <f t="shared" si="5"/>
        <v>1872682</v>
      </c>
      <c r="H48" s="16">
        <v>1701502</v>
      </c>
      <c r="I48" s="81">
        <v>171180</v>
      </c>
      <c r="J48" s="9"/>
      <c r="K48" s="16">
        <f t="shared" si="4"/>
        <v>1701502</v>
      </c>
      <c r="L48" s="32">
        <f t="shared" si="6"/>
        <v>0.091409005907036</v>
      </c>
      <c r="O48" s="3"/>
      <c r="P48" s="3"/>
      <c r="Q48" s="3"/>
    </row>
    <row r="49" spans="1:17" ht="15.75">
      <c r="A49" s="60">
        <v>9</v>
      </c>
      <c r="B49" s="61" t="s">
        <v>88</v>
      </c>
      <c r="C49" s="19"/>
      <c r="D49" s="16">
        <f t="shared" si="3"/>
        <v>66825</v>
      </c>
      <c r="E49" s="16">
        <v>66825</v>
      </c>
      <c r="F49" s="16"/>
      <c r="G49" s="16">
        <f t="shared" si="5"/>
        <v>1288236</v>
      </c>
      <c r="H49" s="16">
        <v>1221411</v>
      </c>
      <c r="I49" s="81">
        <v>66825</v>
      </c>
      <c r="J49" s="9"/>
      <c r="K49" s="16">
        <f t="shared" si="4"/>
        <v>1221411</v>
      </c>
      <c r="L49" s="32">
        <f t="shared" si="6"/>
        <v>0.05187325924752918</v>
      </c>
      <c r="O49" s="3"/>
      <c r="P49" s="3"/>
      <c r="Q49" s="3"/>
    </row>
    <row r="50" spans="1:17" ht="15.75">
      <c r="A50" s="60">
        <v>10</v>
      </c>
      <c r="B50" s="61" t="s">
        <v>89</v>
      </c>
      <c r="C50" s="19"/>
      <c r="D50" s="16">
        <f t="shared" si="3"/>
        <v>59535</v>
      </c>
      <c r="E50" s="16">
        <v>59535</v>
      </c>
      <c r="F50" s="16"/>
      <c r="G50" s="16">
        <f t="shared" si="5"/>
        <v>694039</v>
      </c>
      <c r="H50" s="16">
        <v>634504</v>
      </c>
      <c r="I50" s="81">
        <v>59535</v>
      </c>
      <c r="J50" s="9"/>
      <c r="K50" s="16">
        <f t="shared" si="4"/>
        <v>634504</v>
      </c>
      <c r="L50" s="32">
        <f t="shared" si="6"/>
        <v>0.08578048207665563</v>
      </c>
      <c r="O50" s="3"/>
      <c r="P50" s="3"/>
      <c r="Q50" s="3"/>
    </row>
    <row r="51" spans="1:17" ht="15.75">
      <c r="A51" s="60">
        <v>11</v>
      </c>
      <c r="B51" s="61" t="s">
        <v>24</v>
      </c>
      <c r="C51" s="19"/>
      <c r="D51" s="16">
        <f t="shared" si="3"/>
        <v>80594</v>
      </c>
      <c r="E51" s="16">
        <v>80594</v>
      </c>
      <c r="F51" s="16"/>
      <c r="G51" s="16">
        <f t="shared" si="5"/>
        <v>846932</v>
      </c>
      <c r="H51" s="16">
        <v>766338</v>
      </c>
      <c r="I51" s="81">
        <v>80594</v>
      </c>
      <c r="J51" s="9"/>
      <c r="K51" s="16">
        <f t="shared" si="4"/>
        <v>766338</v>
      </c>
      <c r="L51" s="32">
        <f t="shared" si="6"/>
        <v>0.09515994200242758</v>
      </c>
      <c r="O51" s="3"/>
      <c r="P51" s="3"/>
      <c r="Q51" s="3"/>
    </row>
    <row r="52" spans="1:17" ht="15.75">
      <c r="A52" s="60">
        <v>12</v>
      </c>
      <c r="B52" s="61" t="s">
        <v>90</v>
      </c>
      <c r="C52" s="19"/>
      <c r="D52" s="16">
        <f t="shared" si="3"/>
        <v>149040</v>
      </c>
      <c r="E52" s="16">
        <v>149040</v>
      </c>
      <c r="F52" s="16"/>
      <c r="G52" s="16">
        <f t="shared" si="5"/>
        <v>1655836</v>
      </c>
      <c r="H52" s="16">
        <v>1506796</v>
      </c>
      <c r="I52" s="81">
        <v>149040</v>
      </c>
      <c r="J52" s="9"/>
      <c r="K52" s="16">
        <f t="shared" si="4"/>
        <v>1506796</v>
      </c>
      <c r="L52" s="32">
        <f t="shared" si="6"/>
        <v>0.0900089139262584</v>
      </c>
      <c r="O52" s="3"/>
      <c r="P52" s="3"/>
      <c r="Q52" s="3"/>
    </row>
    <row r="53" spans="1:17" ht="15.75">
      <c r="A53" s="60">
        <v>13</v>
      </c>
      <c r="B53" s="61" t="s">
        <v>25</v>
      </c>
      <c r="C53" s="19"/>
      <c r="D53" s="16">
        <f t="shared" si="3"/>
        <v>64800</v>
      </c>
      <c r="E53" s="16">
        <v>64800</v>
      </c>
      <c r="F53" s="16"/>
      <c r="G53" s="16">
        <f t="shared" si="5"/>
        <v>761608</v>
      </c>
      <c r="H53" s="16">
        <v>696808</v>
      </c>
      <c r="I53" s="81">
        <v>64800</v>
      </c>
      <c r="J53" s="9"/>
      <c r="K53" s="16">
        <f t="shared" si="4"/>
        <v>696808</v>
      </c>
      <c r="L53" s="32">
        <f t="shared" si="6"/>
        <v>0.08508313988298442</v>
      </c>
      <c r="O53" s="3"/>
      <c r="P53" s="3"/>
      <c r="Q53" s="3"/>
    </row>
    <row r="54" spans="1:14" s="90" customFormat="1" ht="15.75">
      <c r="A54" s="83">
        <v>14</v>
      </c>
      <c r="B54" s="84" t="s">
        <v>26</v>
      </c>
      <c r="C54" s="85"/>
      <c r="D54" s="86">
        <f t="shared" si="3"/>
        <v>126360</v>
      </c>
      <c r="E54" s="86">
        <v>126360</v>
      </c>
      <c r="F54" s="86"/>
      <c r="G54" s="86">
        <f t="shared" si="5"/>
        <v>1170018</v>
      </c>
      <c r="H54" s="86">
        <v>1043658</v>
      </c>
      <c r="I54" s="87">
        <v>126360</v>
      </c>
      <c r="J54" s="85"/>
      <c r="K54" s="86">
        <f t="shared" si="4"/>
        <v>1043658</v>
      </c>
      <c r="L54" s="88">
        <f t="shared" si="6"/>
        <v>0.10799833848710019</v>
      </c>
      <c r="M54" s="89"/>
      <c r="N54" s="89"/>
    </row>
    <row r="55" spans="1:14" s="90" customFormat="1" ht="15.75">
      <c r="A55" s="83">
        <v>15</v>
      </c>
      <c r="B55" s="84" t="s">
        <v>91</v>
      </c>
      <c r="C55" s="85"/>
      <c r="D55" s="86">
        <f t="shared" si="3"/>
        <v>149446</v>
      </c>
      <c r="E55" s="86">
        <v>149446</v>
      </c>
      <c r="F55" s="86"/>
      <c r="G55" s="86">
        <f t="shared" si="5"/>
        <v>1298767</v>
      </c>
      <c r="H55" s="86">
        <v>1149321</v>
      </c>
      <c r="I55" s="87">
        <v>149446</v>
      </c>
      <c r="J55" s="85"/>
      <c r="K55" s="86">
        <f t="shared" si="4"/>
        <v>1149321</v>
      </c>
      <c r="L55" s="88">
        <f t="shared" si="6"/>
        <v>0.11506759873018024</v>
      </c>
      <c r="M55" s="89"/>
      <c r="N55" s="89"/>
    </row>
    <row r="56" spans="1:17" ht="15.75">
      <c r="A56" s="60">
        <v>16</v>
      </c>
      <c r="B56" s="61" t="s">
        <v>27</v>
      </c>
      <c r="C56" s="19"/>
      <c r="D56" s="16">
        <f t="shared" si="3"/>
        <v>92341</v>
      </c>
      <c r="E56" s="16">
        <v>92341</v>
      </c>
      <c r="F56" s="16"/>
      <c r="G56" s="16">
        <f t="shared" si="5"/>
        <v>1215528</v>
      </c>
      <c r="H56" s="16">
        <v>1123187</v>
      </c>
      <c r="I56" s="81">
        <v>92341</v>
      </c>
      <c r="J56" s="9"/>
      <c r="K56" s="16">
        <f t="shared" si="4"/>
        <v>1123187</v>
      </c>
      <c r="L56" s="32">
        <f t="shared" si="6"/>
        <v>0.07596780987356934</v>
      </c>
      <c r="O56" s="3"/>
      <c r="P56" s="3"/>
      <c r="Q56" s="3"/>
    </row>
    <row r="57" spans="1:17" ht="15.75">
      <c r="A57" s="63">
        <v>17</v>
      </c>
      <c r="B57" s="66" t="s">
        <v>92</v>
      </c>
      <c r="C57" s="67"/>
      <c r="D57" s="21">
        <f t="shared" si="3"/>
        <v>199124</v>
      </c>
      <c r="E57" s="21">
        <v>199124</v>
      </c>
      <c r="F57" s="21"/>
      <c r="G57" s="21">
        <f t="shared" si="5"/>
        <v>2133477</v>
      </c>
      <c r="H57" s="21">
        <v>1934353</v>
      </c>
      <c r="I57" s="82">
        <v>199124</v>
      </c>
      <c r="J57" s="68"/>
      <c r="K57" s="21">
        <f t="shared" si="4"/>
        <v>1934353</v>
      </c>
      <c r="L57" s="36">
        <f t="shared" si="6"/>
        <v>0.09333308959974727</v>
      </c>
      <c r="O57" s="3"/>
      <c r="P57" s="3"/>
      <c r="Q57" s="3"/>
    </row>
    <row r="58" spans="1:17" ht="14.25">
      <c r="A58" s="51"/>
      <c r="B58" s="71" t="s">
        <v>61</v>
      </c>
      <c r="C58" s="53">
        <v>23</v>
      </c>
      <c r="D58" s="54">
        <f>SUM(D59:D81)</f>
        <v>0</v>
      </c>
      <c r="E58" s="54">
        <f>SUM(E59:E81)</f>
        <v>0</v>
      </c>
      <c r="F58" s="54">
        <f>SUM(F59:F81)</f>
        <v>0</v>
      </c>
      <c r="G58" s="54">
        <f>SUM(G59:G81)</f>
        <v>75754435</v>
      </c>
      <c r="H58" s="54">
        <v>75754435</v>
      </c>
      <c r="I58" s="54">
        <v>0</v>
      </c>
      <c r="J58" s="54">
        <f>SUM(J59:J81)</f>
        <v>0</v>
      </c>
      <c r="K58" s="54">
        <f>SUM(K59:K81)</f>
        <v>75754435</v>
      </c>
      <c r="L58" s="54"/>
      <c r="O58" s="3"/>
      <c r="P58" s="3"/>
      <c r="Q58" s="3"/>
    </row>
    <row r="59" spans="1:17" ht="15.75">
      <c r="A59" s="55">
        <v>1</v>
      </c>
      <c r="B59" s="72" t="s">
        <v>28</v>
      </c>
      <c r="C59" s="57"/>
      <c r="D59" s="58">
        <f t="shared" si="3"/>
        <v>0</v>
      </c>
      <c r="E59" s="73">
        <v>0</v>
      </c>
      <c r="F59" s="73"/>
      <c r="G59" s="73">
        <f t="shared" si="5"/>
        <v>3647663</v>
      </c>
      <c r="H59" s="73">
        <v>3647663</v>
      </c>
      <c r="I59" s="59">
        <v>0</v>
      </c>
      <c r="J59" s="73"/>
      <c r="K59" s="73">
        <f t="shared" si="4"/>
        <v>3647663</v>
      </c>
      <c r="L59" s="79">
        <f t="shared" si="6"/>
        <v>0</v>
      </c>
      <c r="O59" s="3"/>
      <c r="P59" s="3"/>
      <c r="Q59" s="3"/>
    </row>
    <row r="60" spans="1:17" ht="15.75">
      <c r="A60" s="60">
        <v>2</v>
      </c>
      <c r="B60" s="74" t="s">
        <v>29</v>
      </c>
      <c r="C60" s="19"/>
      <c r="D60" s="9">
        <f t="shared" si="3"/>
        <v>0</v>
      </c>
      <c r="E60" s="16">
        <v>0</v>
      </c>
      <c r="F60" s="16"/>
      <c r="G60" s="16">
        <f t="shared" si="5"/>
        <v>3183962</v>
      </c>
      <c r="H60" s="16">
        <v>3183962</v>
      </c>
      <c r="I60" s="62">
        <v>0</v>
      </c>
      <c r="J60" s="16"/>
      <c r="K60" s="16">
        <f t="shared" si="4"/>
        <v>3183962</v>
      </c>
      <c r="L60" s="32">
        <f t="shared" si="6"/>
        <v>0</v>
      </c>
      <c r="O60" s="3"/>
      <c r="P60" s="3"/>
      <c r="Q60" s="3"/>
    </row>
    <row r="61" spans="1:17" ht="15.75">
      <c r="A61" s="60">
        <v>3</v>
      </c>
      <c r="B61" s="74" t="s">
        <v>30</v>
      </c>
      <c r="C61" s="19"/>
      <c r="D61" s="9">
        <f t="shared" si="3"/>
        <v>0</v>
      </c>
      <c r="E61" s="16">
        <v>0</v>
      </c>
      <c r="F61" s="16"/>
      <c r="G61" s="16">
        <f t="shared" si="5"/>
        <v>3722205</v>
      </c>
      <c r="H61" s="16">
        <v>3722205</v>
      </c>
      <c r="I61" s="62">
        <v>0</v>
      </c>
      <c r="J61" s="16"/>
      <c r="K61" s="16">
        <f t="shared" si="4"/>
        <v>3722205</v>
      </c>
      <c r="L61" s="32">
        <f t="shared" si="6"/>
        <v>0</v>
      </c>
      <c r="O61" s="3"/>
      <c r="P61" s="3"/>
      <c r="Q61" s="3"/>
    </row>
    <row r="62" spans="1:17" ht="15.75">
      <c r="A62" s="60">
        <v>4</v>
      </c>
      <c r="B62" s="74" t="s">
        <v>31</v>
      </c>
      <c r="C62" s="19"/>
      <c r="D62" s="9">
        <f t="shared" si="3"/>
        <v>0</v>
      </c>
      <c r="E62" s="16">
        <v>0</v>
      </c>
      <c r="F62" s="16"/>
      <c r="G62" s="16">
        <f t="shared" si="5"/>
        <v>2231243</v>
      </c>
      <c r="H62" s="16">
        <v>2231243</v>
      </c>
      <c r="I62" s="62">
        <v>0</v>
      </c>
      <c r="J62" s="16"/>
      <c r="K62" s="16">
        <f t="shared" si="4"/>
        <v>2231243</v>
      </c>
      <c r="L62" s="32">
        <f t="shared" si="6"/>
        <v>0</v>
      </c>
      <c r="O62" s="3"/>
      <c r="P62" s="3"/>
      <c r="Q62" s="3"/>
    </row>
    <row r="63" spans="1:17" ht="15.75">
      <c r="A63" s="60">
        <v>5</v>
      </c>
      <c r="B63" s="74" t="s">
        <v>32</v>
      </c>
      <c r="C63" s="19"/>
      <c r="D63" s="9">
        <f t="shared" si="3"/>
        <v>0</v>
      </c>
      <c r="E63" s="16">
        <v>0</v>
      </c>
      <c r="F63" s="16"/>
      <c r="G63" s="16">
        <f t="shared" si="5"/>
        <v>3724726</v>
      </c>
      <c r="H63" s="16">
        <v>3724726</v>
      </c>
      <c r="I63" s="62">
        <v>0</v>
      </c>
      <c r="J63" s="16"/>
      <c r="K63" s="16">
        <f t="shared" si="4"/>
        <v>3724726</v>
      </c>
      <c r="L63" s="32">
        <f t="shared" si="6"/>
        <v>0</v>
      </c>
      <c r="O63" s="3"/>
      <c r="P63" s="3"/>
      <c r="Q63" s="3"/>
    </row>
    <row r="64" spans="1:17" ht="15.75">
      <c r="A64" s="60">
        <v>6</v>
      </c>
      <c r="B64" s="74" t="s">
        <v>33</v>
      </c>
      <c r="C64" s="19"/>
      <c r="D64" s="9">
        <f t="shared" si="3"/>
        <v>0</v>
      </c>
      <c r="E64" s="16">
        <v>0</v>
      </c>
      <c r="F64" s="16"/>
      <c r="G64" s="16">
        <f t="shared" si="5"/>
        <v>3977783</v>
      </c>
      <c r="H64" s="16">
        <v>3977783</v>
      </c>
      <c r="I64" s="62">
        <v>0</v>
      </c>
      <c r="J64" s="16"/>
      <c r="K64" s="16">
        <f t="shared" si="4"/>
        <v>3977783</v>
      </c>
      <c r="L64" s="32">
        <f t="shared" si="6"/>
        <v>0</v>
      </c>
      <c r="O64" s="3"/>
      <c r="P64" s="3"/>
      <c r="Q64" s="3"/>
    </row>
    <row r="65" spans="1:17" ht="15.75">
      <c r="A65" s="60">
        <v>7</v>
      </c>
      <c r="B65" s="74" t="s">
        <v>34</v>
      </c>
      <c r="C65" s="19"/>
      <c r="D65" s="9">
        <f t="shared" si="3"/>
        <v>0</v>
      </c>
      <c r="E65" s="16">
        <v>0</v>
      </c>
      <c r="F65" s="16"/>
      <c r="G65" s="16">
        <f t="shared" si="5"/>
        <v>3717016</v>
      </c>
      <c r="H65" s="16">
        <v>3717016</v>
      </c>
      <c r="I65" s="62">
        <v>0</v>
      </c>
      <c r="J65" s="16"/>
      <c r="K65" s="16">
        <f t="shared" si="4"/>
        <v>3717016</v>
      </c>
      <c r="L65" s="32">
        <f t="shared" si="6"/>
        <v>0</v>
      </c>
      <c r="O65" s="3"/>
      <c r="P65" s="3"/>
      <c r="Q65" s="3"/>
    </row>
    <row r="66" spans="1:17" ht="15.75">
      <c r="A66" s="60">
        <v>8</v>
      </c>
      <c r="B66" s="74" t="s">
        <v>35</v>
      </c>
      <c r="C66" s="19"/>
      <c r="D66" s="9">
        <f t="shared" si="3"/>
        <v>0</v>
      </c>
      <c r="E66" s="16">
        <v>0</v>
      </c>
      <c r="F66" s="16"/>
      <c r="G66" s="16">
        <f t="shared" si="5"/>
        <v>3148529</v>
      </c>
      <c r="H66" s="16">
        <v>3148529</v>
      </c>
      <c r="I66" s="62">
        <v>0</v>
      </c>
      <c r="J66" s="16"/>
      <c r="K66" s="16">
        <f t="shared" si="4"/>
        <v>3148529</v>
      </c>
      <c r="L66" s="32">
        <f t="shared" si="6"/>
        <v>0</v>
      </c>
      <c r="O66" s="3"/>
      <c r="P66" s="3"/>
      <c r="Q66" s="3"/>
    </row>
    <row r="67" spans="1:17" ht="15.75">
      <c r="A67" s="60">
        <v>9</v>
      </c>
      <c r="B67" s="74" t="s">
        <v>36</v>
      </c>
      <c r="C67" s="19"/>
      <c r="D67" s="9">
        <f t="shared" si="3"/>
        <v>0</v>
      </c>
      <c r="E67" s="16">
        <v>0</v>
      </c>
      <c r="F67" s="16"/>
      <c r="G67" s="16">
        <f t="shared" si="5"/>
        <v>4924414</v>
      </c>
      <c r="H67" s="16">
        <v>4924414</v>
      </c>
      <c r="I67" s="62">
        <v>0</v>
      </c>
      <c r="J67" s="16"/>
      <c r="K67" s="16">
        <f t="shared" si="4"/>
        <v>4924414</v>
      </c>
      <c r="L67" s="32">
        <f t="shared" si="6"/>
        <v>0</v>
      </c>
      <c r="O67" s="3"/>
      <c r="P67" s="3"/>
      <c r="Q67" s="3"/>
    </row>
    <row r="68" spans="1:17" ht="15.75">
      <c r="A68" s="60">
        <v>10</v>
      </c>
      <c r="B68" s="74" t="s">
        <v>93</v>
      </c>
      <c r="C68" s="19"/>
      <c r="D68" s="9">
        <f t="shared" si="3"/>
        <v>0</v>
      </c>
      <c r="E68" s="16">
        <v>0</v>
      </c>
      <c r="F68" s="16"/>
      <c r="G68" s="16">
        <f t="shared" si="5"/>
        <v>2538590</v>
      </c>
      <c r="H68" s="16">
        <v>2538590</v>
      </c>
      <c r="I68" s="62">
        <v>0</v>
      </c>
      <c r="J68" s="16"/>
      <c r="K68" s="16">
        <f t="shared" si="4"/>
        <v>2538590</v>
      </c>
      <c r="L68" s="32">
        <f t="shared" si="6"/>
        <v>0</v>
      </c>
      <c r="O68" s="3"/>
      <c r="P68" s="3"/>
      <c r="Q68" s="3"/>
    </row>
    <row r="69" spans="1:17" ht="15.75">
      <c r="A69" s="60">
        <v>11</v>
      </c>
      <c r="B69" s="74" t="s">
        <v>37</v>
      </c>
      <c r="C69" s="19"/>
      <c r="D69" s="9">
        <f t="shared" si="3"/>
        <v>0</v>
      </c>
      <c r="E69" s="16">
        <v>0</v>
      </c>
      <c r="F69" s="16"/>
      <c r="G69" s="16">
        <f t="shared" si="5"/>
        <v>4872633</v>
      </c>
      <c r="H69" s="16">
        <v>4872633</v>
      </c>
      <c r="I69" s="62">
        <v>0</v>
      </c>
      <c r="J69" s="16"/>
      <c r="K69" s="16">
        <f t="shared" si="4"/>
        <v>4872633</v>
      </c>
      <c r="L69" s="32">
        <f t="shared" si="6"/>
        <v>0</v>
      </c>
      <c r="O69" s="3"/>
      <c r="P69" s="3"/>
      <c r="Q69" s="3"/>
    </row>
    <row r="70" spans="1:17" ht="15.75">
      <c r="A70" s="60">
        <v>12</v>
      </c>
      <c r="B70" s="74" t="s">
        <v>38</v>
      </c>
      <c r="C70" s="19"/>
      <c r="D70" s="9">
        <f t="shared" si="3"/>
        <v>0</v>
      </c>
      <c r="E70" s="16">
        <v>0</v>
      </c>
      <c r="F70" s="16"/>
      <c r="G70" s="16">
        <f t="shared" si="5"/>
        <v>3452488</v>
      </c>
      <c r="H70" s="16">
        <v>3452488</v>
      </c>
      <c r="I70" s="62">
        <v>0</v>
      </c>
      <c r="J70" s="16"/>
      <c r="K70" s="16">
        <f t="shared" si="4"/>
        <v>3452488</v>
      </c>
      <c r="L70" s="32">
        <f t="shared" si="6"/>
        <v>0</v>
      </c>
      <c r="O70" s="3"/>
      <c r="P70" s="3"/>
      <c r="Q70" s="3"/>
    </row>
    <row r="71" spans="1:17" ht="15.75">
      <c r="A71" s="60">
        <v>13</v>
      </c>
      <c r="B71" s="74" t="s">
        <v>39</v>
      </c>
      <c r="C71" s="19"/>
      <c r="D71" s="9">
        <f t="shared" si="3"/>
        <v>0</v>
      </c>
      <c r="E71" s="16">
        <v>0</v>
      </c>
      <c r="F71" s="16"/>
      <c r="G71" s="16">
        <f t="shared" si="5"/>
        <v>2135980</v>
      </c>
      <c r="H71" s="16">
        <v>2135980</v>
      </c>
      <c r="I71" s="62">
        <v>0</v>
      </c>
      <c r="J71" s="16"/>
      <c r="K71" s="16">
        <f t="shared" si="4"/>
        <v>2135980</v>
      </c>
      <c r="L71" s="32">
        <f t="shared" si="6"/>
        <v>0</v>
      </c>
      <c r="O71" s="3"/>
      <c r="P71" s="3"/>
      <c r="Q71" s="3"/>
    </row>
    <row r="72" spans="1:17" ht="15.75">
      <c r="A72" s="60">
        <v>14</v>
      </c>
      <c r="B72" s="74" t="s">
        <v>40</v>
      </c>
      <c r="C72" s="19"/>
      <c r="D72" s="9">
        <f t="shared" si="3"/>
        <v>0</v>
      </c>
      <c r="E72" s="16">
        <v>0</v>
      </c>
      <c r="F72" s="16"/>
      <c r="G72" s="16">
        <f t="shared" si="5"/>
        <v>3040094</v>
      </c>
      <c r="H72" s="16">
        <v>3040094</v>
      </c>
      <c r="I72" s="62">
        <v>0</v>
      </c>
      <c r="J72" s="16"/>
      <c r="K72" s="16">
        <f t="shared" si="4"/>
        <v>3040094</v>
      </c>
      <c r="L72" s="32">
        <f t="shared" si="6"/>
        <v>0</v>
      </c>
      <c r="O72" s="3"/>
      <c r="P72" s="3"/>
      <c r="Q72" s="3"/>
    </row>
    <row r="73" spans="1:17" ht="15.75">
      <c r="A73" s="60">
        <v>15</v>
      </c>
      <c r="B73" s="74" t="s">
        <v>41</v>
      </c>
      <c r="C73" s="19"/>
      <c r="D73" s="9">
        <f t="shared" si="3"/>
        <v>0</v>
      </c>
      <c r="E73" s="16">
        <v>0</v>
      </c>
      <c r="F73" s="16"/>
      <c r="G73" s="16">
        <f t="shared" si="5"/>
        <v>3042895</v>
      </c>
      <c r="H73" s="16">
        <v>3042895</v>
      </c>
      <c r="I73" s="62">
        <v>0</v>
      </c>
      <c r="J73" s="16"/>
      <c r="K73" s="16">
        <f t="shared" si="4"/>
        <v>3042895</v>
      </c>
      <c r="L73" s="32">
        <f t="shared" si="6"/>
        <v>0</v>
      </c>
      <c r="O73" s="3"/>
      <c r="P73" s="3"/>
      <c r="Q73" s="3"/>
    </row>
    <row r="74" spans="1:17" ht="15.75">
      <c r="A74" s="60">
        <v>16</v>
      </c>
      <c r="B74" s="74" t="s">
        <v>42</v>
      </c>
      <c r="C74" s="19"/>
      <c r="D74" s="9">
        <f t="shared" si="3"/>
        <v>0</v>
      </c>
      <c r="E74" s="16">
        <v>0</v>
      </c>
      <c r="F74" s="16"/>
      <c r="G74" s="16">
        <f t="shared" si="5"/>
        <v>2615485</v>
      </c>
      <c r="H74" s="16">
        <v>2615485</v>
      </c>
      <c r="I74" s="62">
        <v>0</v>
      </c>
      <c r="J74" s="16"/>
      <c r="K74" s="16">
        <f t="shared" si="4"/>
        <v>2615485</v>
      </c>
      <c r="L74" s="32">
        <f t="shared" si="6"/>
        <v>0</v>
      </c>
      <c r="O74" s="3"/>
      <c r="P74" s="3"/>
      <c r="Q74" s="3"/>
    </row>
    <row r="75" spans="1:17" ht="15.75">
      <c r="A75" s="60">
        <v>17</v>
      </c>
      <c r="B75" s="74" t="s">
        <v>43</v>
      </c>
      <c r="C75" s="19"/>
      <c r="D75" s="9">
        <f t="shared" si="3"/>
        <v>0</v>
      </c>
      <c r="E75" s="16">
        <v>0</v>
      </c>
      <c r="F75" s="16"/>
      <c r="G75" s="16">
        <f t="shared" si="5"/>
        <v>2238388</v>
      </c>
      <c r="H75" s="16">
        <v>2238388</v>
      </c>
      <c r="I75" s="62">
        <v>0</v>
      </c>
      <c r="J75" s="16"/>
      <c r="K75" s="16">
        <f t="shared" si="4"/>
        <v>2238388</v>
      </c>
      <c r="L75" s="32">
        <f t="shared" si="6"/>
        <v>0</v>
      </c>
      <c r="O75" s="3"/>
      <c r="P75" s="3"/>
      <c r="Q75" s="3"/>
    </row>
    <row r="76" spans="1:17" ht="15.75">
      <c r="A76" s="60">
        <v>18</v>
      </c>
      <c r="B76" s="74" t="s">
        <v>44</v>
      </c>
      <c r="C76" s="19"/>
      <c r="D76" s="9">
        <f t="shared" si="3"/>
        <v>0</v>
      </c>
      <c r="E76" s="16">
        <v>0</v>
      </c>
      <c r="F76" s="16"/>
      <c r="G76" s="16">
        <f t="shared" si="5"/>
        <v>2531087</v>
      </c>
      <c r="H76" s="16">
        <v>2531087</v>
      </c>
      <c r="I76" s="62">
        <v>0</v>
      </c>
      <c r="J76" s="16"/>
      <c r="K76" s="16">
        <f t="shared" si="4"/>
        <v>2531087</v>
      </c>
      <c r="L76" s="32">
        <f t="shared" si="6"/>
        <v>0</v>
      </c>
      <c r="O76" s="3"/>
      <c r="P76" s="3"/>
      <c r="Q76" s="3"/>
    </row>
    <row r="77" spans="1:17" ht="15.75">
      <c r="A77" s="60">
        <v>19</v>
      </c>
      <c r="B77" s="74" t="s">
        <v>45</v>
      </c>
      <c r="C77" s="19"/>
      <c r="D77" s="9">
        <f t="shared" si="3"/>
        <v>0</v>
      </c>
      <c r="E77" s="16">
        <v>0</v>
      </c>
      <c r="F77" s="16"/>
      <c r="G77" s="16">
        <f t="shared" si="5"/>
        <v>3200071</v>
      </c>
      <c r="H77" s="16">
        <v>3200071</v>
      </c>
      <c r="I77" s="62">
        <v>0</v>
      </c>
      <c r="J77" s="16"/>
      <c r="K77" s="16">
        <f t="shared" si="4"/>
        <v>3200071</v>
      </c>
      <c r="L77" s="32">
        <f t="shared" si="6"/>
        <v>0</v>
      </c>
      <c r="O77" s="3"/>
      <c r="P77" s="3"/>
      <c r="Q77" s="3"/>
    </row>
    <row r="78" spans="1:17" ht="15.75">
      <c r="A78" s="60">
        <v>20</v>
      </c>
      <c r="B78" s="74" t="s">
        <v>46</v>
      </c>
      <c r="C78" s="19"/>
      <c r="D78" s="9">
        <f t="shared" si="3"/>
        <v>0</v>
      </c>
      <c r="E78" s="16">
        <v>0</v>
      </c>
      <c r="F78" s="16"/>
      <c r="G78" s="16">
        <f t="shared" si="5"/>
        <v>3893017</v>
      </c>
      <c r="H78" s="16">
        <v>3893017</v>
      </c>
      <c r="I78" s="62">
        <v>0</v>
      </c>
      <c r="J78" s="16"/>
      <c r="K78" s="16">
        <f t="shared" si="4"/>
        <v>3893017</v>
      </c>
      <c r="L78" s="32">
        <f t="shared" si="6"/>
        <v>0</v>
      </c>
      <c r="O78" s="3"/>
      <c r="P78" s="3"/>
      <c r="Q78" s="3"/>
    </row>
    <row r="79" spans="1:17" ht="15.75">
      <c r="A79" s="60">
        <v>21</v>
      </c>
      <c r="B79" s="74" t="s">
        <v>47</v>
      </c>
      <c r="C79" s="19"/>
      <c r="D79" s="9">
        <f t="shared" si="3"/>
        <v>0</v>
      </c>
      <c r="E79" s="16">
        <v>0</v>
      </c>
      <c r="F79" s="16"/>
      <c r="G79" s="16">
        <f t="shared" si="5"/>
        <v>3401412</v>
      </c>
      <c r="H79" s="16">
        <v>3401412</v>
      </c>
      <c r="I79" s="62">
        <v>0</v>
      </c>
      <c r="J79" s="16"/>
      <c r="K79" s="16">
        <f t="shared" si="4"/>
        <v>3401412</v>
      </c>
      <c r="L79" s="32">
        <f t="shared" si="6"/>
        <v>0</v>
      </c>
      <c r="O79" s="3"/>
      <c r="P79" s="3"/>
      <c r="Q79" s="3"/>
    </row>
    <row r="80" spans="1:17" ht="15.75">
      <c r="A80" s="60">
        <v>22</v>
      </c>
      <c r="B80" s="74" t="s">
        <v>48</v>
      </c>
      <c r="C80" s="19"/>
      <c r="D80" s="9">
        <f t="shared" si="3"/>
        <v>0</v>
      </c>
      <c r="E80" s="16">
        <v>0</v>
      </c>
      <c r="F80" s="16"/>
      <c r="G80" s="16">
        <f t="shared" si="5"/>
        <v>3576941</v>
      </c>
      <c r="H80" s="16">
        <v>3576941</v>
      </c>
      <c r="I80" s="62">
        <v>0</v>
      </c>
      <c r="J80" s="16"/>
      <c r="K80" s="16">
        <f t="shared" si="4"/>
        <v>3576941</v>
      </c>
      <c r="L80" s="32">
        <f t="shared" si="6"/>
        <v>0</v>
      </c>
      <c r="O80" s="3"/>
      <c r="P80" s="3"/>
      <c r="Q80" s="3"/>
    </row>
    <row r="81" spans="1:17" ht="15.75">
      <c r="A81" s="63">
        <v>23</v>
      </c>
      <c r="B81" s="75" t="s">
        <v>49</v>
      </c>
      <c r="C81" s="67"/>
      <c r="D81" s="68">
        <f t="shared" si="3"/>
        <v>0</v>
      </c>
      <c r="E81" s="21">
        <v>0</v>
      </c>
      <c r="F81" s="21"/>
      <c r="G81" s="21">
        <f t="shared" si="5"/>
        <v>2937813</v>
      </c>
      <c r="H81" s="21">
        <v>2937813</v>
      </c>
      <c r="I81" s="69">
        <v>0</v>
      </c>
      <c r="J81" s="21"/>
      <c r="K81" s="21">
        <f t="shared" si="4"/>
        <v>2937813</v>
      </c>
      <c r="L81" s="36">
        <f t="shared" si="6"/>
        <v>0</v>
      </c>
      <c r="O81" s="3"/>
      <c r="P81" s="3"/>
      <c r="Q81" s="3"/>
    </row>
    <row r="82" spans="1:14" s="8" customFormat="1" ht="14.25">
      <c r="A82" s="51"/>
      <c r="B82" s="71" t="s">
        <v>62</v>
      </c>
      <c r="C82" s="53">
        <v>15</v>
      </c>
      <c r="D82" s="54">
        <f>SUM(D83:D97)</f>
        <v>3895980</v>
      </c>
      <c r="E82" s="54">
        <f aca="true" t="shared" si="7" ref="E82:K82">SUM(E83:E97)</f>
        <v>3727080</v>
      </c>
      <c r="F82" s="54">
        <f t="shared" si="7"/>
        <v>168900</v>
      </c>
      <c r="G82" s="54">
        <f t="shared" si="7"/>
        <v>67086256</v>
      </c>
      <c r="H82" s="54">
        <v>63190276</v>
      </c>
      <c r="I82" s="54">
        <v>3727080</v>
      </c>
      <c r="J82" s="54">
        <f t="shared" si="7"/>
        <v>168900</v>
      </c>
      <c r="K82" s="54">
        <f t="shared" si="7"/>
        <v>63190276</v>
      </c>
      <c r="L82" s="54"/>
      <c r="M82" s="27"/>
      <c r="N82" s="27"/>
    </row>
    <row r="83" spans="1:14" s="8" customFormat="1" ht="15.75">
      <c r="A83" s="55">
        <v>1</v>
      </c>
      <c r="B83" s="72" t="s">
        <v>94</v>
      </c>
      <c r="C83" s="57"/>
      <c r="D83" s="73">
        <f t="shared" si="3"/>
        <v>414014</v>
      </c>
      <c r="E83" s="73">
        <v>390014</v>
      </c>
      <c r="F83" s="73">
        <v>24000</v>
      </c>
      <c r="G83" s="73">
        <f t="shared" si="5"/>
        <v>7087157</v>
      </c>
      <c r="H83" s="73">
        <v>6673143</v>
      </c>
      <c r="I83" s="80">
        <v>390014</v>
      </c>
      <c r="J83" s="73">
        <v>24000</v>
      </c>
      <c r="K83" s="73">
        <f t="shared" si="4"/>
        <v>6673143</v>
      </c>
      <c r="L83" s="79">
        <f t="shared" si="6"/>
        <v>0.05841750083989956</v>
      </c>
      <c r="M83" s="27"/>
      <c r="N83" s="27"/>
    </row>
    <row r="84" spans="1:14" s="8" customFormat="1" ht="15.75">
      <c r="A84" s="60">
        <v>2</v>
      </c>
      <c r="B84" s="74" t="s">
        <v>50</v>
      </c>
      <c r="C84" s="19"/>
      <c r="D84" s="16">
        <f t="shared" si="3"/>
        <v>219805</v>
      </c>
      <c r="E84" s="16">
        <v>194805</v>
      </c>
      <c r="F84" s="16">
        <v>25000</v>
      </c>
      <c r="G84" s="16">
        <f t="shared" si="5"/>
        <v>4052362</v>
      </c>
      <c r="H84" s="16">
        <v>3832557</v>
      </c>
      <c r="I84" s="81">
        <v>194805</v>
      </c>
      <c r="J84" s="16">
        <v>25000</v>
      </c>
      <c r="K84" s="16">
        <f t="shared" si="4"/>
        <v>3832557</v>
      </c>
      <c r="L84" s="32">
        <f t="shared" si="6"/>
        <v>0.05424120549940997</v>
      </c>
      <c r="M84" s="27"/>
      <c r="N84" s="27"/>
    </row>
    <row r="85" spans="1:14" s="8" customFormat="1" ht="15.75">
      <c r="A85" s="60">
        <v>3</v>
      </c>
      <c r="B85" s="74" t="s">
        <v>51</v>
      </c>
      <c r="C85" s="19"/>
      <c r="D85" s="16">
        <f t="shared" si="3"/>
        <v>154306</v>
      </c>
      <c r="E85" s="16">
        <v>154306</v>
      </c>
      <c r="F85" s="16"/>
      <c r="G85" s="16">
        <f t="shared" si="5"/>
        <v>3453117</v>
      </c>
      <c r="H85" s="16">
        <v>3298811</v>
      </c>
      <c r="I85" s="81">
        <v>154306</v>
      </c>
      <c r="J85" s="16"/>
      <c r="K85" s="16">
        <f t="shared" si="4"/>
        <v>3298811</v>
      </c>
      <c r="L85" s="32">
        <f t="shared" si="6"/>
        <v>0.04468600397843456</v>
      </c>
      <c r="M85" s="27"/>
      <c r="N85" s="27"/>
    </row>
    <row r="86" spans="1:14" s="8" customFormat="1" ht="15.75">
      <c r="A86" s="60">
        <v>4</v>
      </c>
      <c r="B86" s="74" t="s">
        <v>52</v>
      </c>
      <c r="C86" s="19"/>
      <c r="D86" s="16">
        <f t="shared" si="3"/>
        <v>240975</v>
      </c>
      <c r="E86" s="16">
        <v>240975</v>
      </c>
      <c r="F86" s="16"/>
      <c r="G86" s="16">
        <f t="shared" si="5"/>
        <v>4741108</v>
      </c>
      <c r="H86" s="16">
        <v>4500133</v>
      </c>
      <c r="I86" s="81">
        <v>240975</v>
      </c>
      <c r="J86" s="16"/>
      <c r="K86" s="16">
        <f t="shared" si="4"/>
        <v>4500133</v>
      </c>
      <c r="L86" s="32">
        <f t="shared" si="6"/>
        <v>0.05082672657952529</v>
      </c>
      <c r="M86" s="27"/>
      <c r="N86" s="27"/>
    </row>
    <row r="87" spans="1:14" s="8" customFormat="1" ht="15.75">
      <c r="A87" s="60">
        <v>5</v>
      </c>
      <c r="B87" s="74" t="s">
        <v>95</v>
      </c>
      <c r="C87" s="19"/>
      <c r="D87" s="16">
        <f t="shared" si="3"/>
        <v>804399</v>
      </c>
      <c r="E87" s="16">
        <v>788399</v>
      </c>
      <c r="F87" s="16">
        <v>16000</v>
      </c>
      <c r="G87" s="16">
        <f t="shared" si="5"/>
        <v>7966514</v>
      </c>
      <c r="H87" s="16">
        <v>7162115</v>
      </c>
      <c r="I87" s="81">
        <v>788399</v>
      </c>
      <c r="J87" s="16">
        <v>16000</v>
      </c>
      <c r="K87" s="16">
        <f t="shared" si="4"/>
        <v>7162115</v>
      </c>
      <c r="L87" s="32">
        <f t="shared" si="6"/>
        <v>0.10097252072863991</v>
      </c>
      <c r="M87" s="27"/>
      <c r="N87" s="27"/>
    </row>
    <row r="88" spans="1:14" s="8" customFormat="1" ht="15.75">
      <c r="A88" s="60">
        <v>6</v>
      </c>
      <c r="B88" s="74" t="s">
        <v>96</v>
      </c>
      <c r="C88" s="19"/>
      <c r="D88" s="16">
        <f t="shared" si="3"/>
        <v>213520</v>
      </c>
      <c r="E88" s="16">
        <v>196020</v>
      </c>
      <c r="F88" s="16">
        <v>17500</v>
      </c>
      <c r="G88" s="16">
        <f t="shared" si="5"/>
        <v>4694185</v>
      </c>
      <c r="H88" s="16">
        <v>4480665</v>
      </c>
      <c r="I88" s="81">
        <v>196020</v>
      </c>
      <c r="J88" s="16">
        <v>17500</v>
      </c>
      <c r="K88" s="16">
        <f t="shared" si="4"/>
        <v>4480665</v>
      </c>
      <c r="L88" s="32">
        <f t="shared" si="6"/>
        <v>0.04548606414105963</v>
      </c>
      <c r="M88" s="27"/>
      <c r="N88" s="27"/>
    </row>
    <row r="89" spans="1:14" s="8" customFormat="1" ht="15.75">
      <c r="A89" s="60">
        <v>7</v>
      </c>
      <c r="B89" s="74" t="s">
        <v>53</v>
      </c>
      <c r="C89" s="19"/>
      <c r="D89" s="16">
        <f t="shared" si="3"/>
        <v>212836</v>
      </c>
      <c r="E89" s="16">
        <v>205336</v>
      </c>
      <c r="F89" s="16">
        <v>7500</v>
      </c>
      <c r="G89" s="16">
        <f t="shared" si="5"/>
        <v>4069309</v>
      </c>
      <c r="H89" s="16">
        <v>3856473</v>
      </c>
      <c r="I89" s="81">
        <v>205336</v>
      </c>
      <c r="J89" s="16">
        <v>7500</v>
      </c>
      <c r="K89" s="16">
        <f t="shared" si="4"/>
        <v>3856473</v>
      </c>
      <c r="L89" s="32">
        <f t="shared" si="6"/>
        <v>0.0523027373934985</v>
      </c>
      <c r="M89" s="27"/>
      <c r="N89" s="27"/>
    </row>
    <row r="90" spans="1:14" s="8" customFormat="1" ht="15.75">
      <c r="A90" s="60">
        <v>8</v>
      </c>
      <c r="B90" s="74" t="s">
        <v>97</v>
      </c>
      <c r="C90" s="19"/>
      <c r="D90" s="16">
        <f t="shared" si="3"/>
        <v>124975</v>
      </c>
      <c r="E90" s="16">
        <v>119475</v>
      </c>
      <c r="F90" s="16">
        <v>5500</v>
      </c>
      <c r="G90" s="16">
        <f t="shared" si="5"/>
        <v>2875284</v>
      </c>
      <c r="H90" s="16">
        <v>2750309</v>
      </c>
      <c r="I90" s="81">
        <v>119475</v>
      </c>
      <c r="J90" s="16">
        <v>5500</v>
      </c>
      <c r="K90" s="16">
        <f t="shared" si="4"/>
        <v>2750309</v>
      </c>
      <c r="L90" s="32">
        <f t="shared" si="6"/>
        <v>0.04346527160447455</v>
      </c>
      <c r="M90" s="27"/>
      <c r="N90" s="27"/>
    </row>
    <row r="91" spans="1:14" s="8" customFormat="1" ht="15.75">
      <c r="A91" s="60">
        <v>9</v>
      </c>
      <c r="B91" s="74" t="s">
        <v>98</v>
      </c>
      <c r="C91" s="19"/>
      <c r="D91" s="16">
        <f t="shared" si="3"/>
        <v>61695</v>
      </c>
      <c r="E91" s="16">
        <v>56295</v>
      </c>
      <c r="F91" s="16">
        <v>5400</v>
      </c>
      <c r="G91" s="16">
        <f t="shared" si="5"/>
        <v>1776993</v>
      </c>
      <c r="H91" s="16">
        <v>1715298</v>
      </c>
      <c r="I91" s="81">
        <v>56295</v>
      </c>
      <c r="J91" s="16">
        <v>5400</v>
      </c>
      <c r="K91" s="16">
        <f t="shared" si="4"/>
        <v>1715298</v>
      </c>
      <c r="L91" s="32">
        <f t="shared" si="6"/>
        <v>0.03471876366423503</v>
      </c>
      <c r="M91" s="27"/>
      <c r="N91" s="27"/>
    </row>
    <row r="92" spans="1:14" s="8" customFormat="1" ht="15.75">
      <c r="A92" s="60">
        <v>10</v>
      </c>
      <c r="B92" s="74" t="s">
        <v>54</v>
      </c>
      <c r="C92" s="19"/>
      <c r="D92" s="16">
        <f t="shared" si="3"/>
        <v>106111</v>
      </c>
      <c r="E92" s="16">
        <v>106111</v>
      </c>
      <c r="F92" s="16"/>
      <c r="G92" s="16">
        <f t="shared" si="5"/>
        <v>2708342</v>
      </c>
      <c r="H92" s="16">
        <v>2602231</v>
      </c>
      <c r="I92" s="81">
        <v>106111</v>
      </c>
      <c r="J92" s="16"/>
      <c r="K92" s="16">
        <f t="shared" si="4"/>
        <v>2602231</v>
      </c>
      <c r="L92" s="32">
        <f t="shared" si="6"/>
        <v>0.03917932078001966</v>
      </c>
      <c r="M92" s="27"/>
      <c r="N92" s="27"/>
    </row>
    <row r="93" spans="1:14" s="8" customFormat="1" ht="15.75">
      <c r="A93" s="60">
        <v>11</v>
      </c>
      <c r="B93" s="74" t="s">
        <v>55</v>
      </c>
      <c r="C93" s="19"/>
      <c r="D93" s="16">
        <f t="shared" si="3"/>
        <v>311120</v>
      </c>
      <c r="E93" s="16">
        <v>285120</v>
      </c>
      <c r="F93" s="16">
        <v>26000</v>
      </c>
      <c r="G93" s="16">
        <f t="shared" si="5"/>
        <v>5434842</v>
      </c>
      <c r="H93" s="16">
        <v>5123722</v>
      </c>
      <c r="I93" s="81">
        <v>285120</v>
      </c>
      <c r="J93" s="16">
        <v>26000</v>
      </c>
      <c r="K93" s="16">
        <f t="shared" si="4"/>
        <v>5123722</v>
      </c>
      <c r="L93" s="32">
        <f t="shared" si="6"/>
        <v>0.05724545442167408</v>
      </c>
      <c r="M93" s="27"/>
      <c r="N93" s="27"/>
    </row>
    <row r="94" spans="1:14" s="8" customFormat="1" ht="15.75">
      <c r="A94" s="60">
        <v>12</v>
      </c>
      <c r="B94" s="74" t="s">
        <v>56</v>
      </c>
      <c r="C94" s="19"/>
      <c r="D94" s="16">
        <f t="shared" si="3"/>
        <v>255556</v>
      </c>
      <c r="E94" s="16">
        <v>255556</v>
      </c>
      <c r="F94" s="16"/>
      <c r="G94" s="16">
        <f t="shared" si="5"/>
        <v>4586417</v>
      </c>
      <c r="H94" s="16">
        <v>4330861</v>
      </c>
      <c r="I94" s="81">
        <v>255556</v>
      </c>
      <c r="J94" s="16"/>
      <c r="K94" s="16">
        <f t="shared" si="4"/>
        <v>4330861</v>
      </c>
      <c r="L94" s="32">
        <f t="shared" si="6"/>
        <v>0.05572018418735148</v>
      </c>
      <c r="M94" s="27"/>
      <c r="N94" s="27"/>
    </row>
    <row r="95" spans="1:14" s="8" customFormat="1" ht="15.75">
      <c r="A95" s="60">
        <v>13</v>
      </c>
      <c r="B95" s="74" t="s">
        <v>57</v>
      </c>
      <c r="C95" s="19"/>
      <c r="D95" s="16">
        <f t="shared" si="3"/>
        <v>215070</v>
      </c>
      <c r="E95" s="16">
        <v>200070</v>
      </c>
      <c r="F95" s="16">
        <v>15000</v>
      </c>
      <c r="G95" s="16">
        <f t="shared" si="5"/>
        <v>3801871</v>
      </c>
      <c r="H95" s="16">
        <v>3586801</v>
      </c>
      <c r="I95" s="81">
        <v>200070</v>
      </c>
      <c r="J95" s="16">
        <v>15000</v>
      </c>
      <c r="K95" s="16">
        <f t="shared" si="4"/>
        <v>3586801</v>
      </c>
      <c r="L95" s="32">
        <f t="shared" si="6"/>
        <v>0.05656951537808621</v>
      </c>
      <c r="M95" s="27"/>
      <c r="N95" s="27"/>
    </row>
    <row r="96" spans="1:14" s="8" customFormat="1" ht="15.75">
      <c r="A96" s="60">
        <v>14</v>
      </c>
      <c r="B96" s="74" t="s">
        <v>58</v>
      </c>
      <c r="C96" s="19"/>
      <c r="D96" s="16">
        <f t="shared" si="3"/>
        <v>170504</v>
      </c>
      <c r="E96" s="16">
        <v>170504</v>
      </c>
      <c r="F96" s="16"/>
      <c r="G96" s="16">
        <f t="shared" si="5"/>
        <v>4006446</v>
      </c>
      <c r="H96" s="16">
        <v>3835942</v>
      </c>
      <c r="I96" s="81">
        <v>170504</v>
      </c>
      <c r="J96" s="16"/>
      <c r="K96" s="16">
        <f t="shared" si="4"/>
        <v>3835942</v>
      </c>
      <c r="L96" s="32">
        <f t="shared" si="6"/>
        <v>0.04255741871973315</v>
      </c>
      <c r="M96" s="27"/>
      <c r="N96" s="27"/>
    </row>
    <row r="97" spans="1:14" s="8" customFormat="1" ht="15.75">
      <c r="A97" s="63">
        <v>15</v>
      </c>
      <c r="B97" s="75" t="s">
        <v>99</v>
      </c>
      <c r="C97" s="67"/>
      <c r="D97" s="21">
        <f t="shared" si="3"/>
        <v>391094</v>
      </c>
      <c r="E97" s="21">
        <v>364094</v>
      </c>
      <c r="F97" s="21">
        <v>27000</v>
      </c>
      <c r="G97" s="21">
        <f t="shared" si="5"/>
        <v>5832309</v>
      </c>
      <c r="H97" s="21">
        <v>5441215</v>
      </c>
      <c r="I97" s="82">
        <v>364094</v>
      </c>
      <c r="J97" s="21">
        <v>27000</v>
      </c>
      <c r="K97" s="21">
        <f t="shared" si="4"/>
        <v>5441215</v>
      </c>
      <c r="L97" s="36">
        <f t="shared" si="6"/>
        <v>0.06705646082880726</v>
      </c>
      <c r="M97" s="27"/>
      <c r="N97" s="27"/>
    </row>
    <row r="98" spans="3:11" ht="12.75">
      <c r="C98" s="8"/>
      <c r="D98" s="8"/>
      <c r="E98" s="8"/>
      <c r="F98" s="8"/>
      <c r="G98" s="8"/>
      <c r="H98" s="8"/>
      <c r="I98" s="8"/>
      <c r="J98" s="8"/>
      <c r="K98" s="8"/>
    </row>
    <row r="100" spans="2:9" ht="12.75">
      <c r="B100" s="313"/>
      <c r="C100" s="313"/>
      <c r="D100" s="313"/>
      <c r="E100" s="313"/>
      <c r="F100" s="313"/>
      <c r="G100" s="313"/>
      <c r="H100" s="313"/>
      <c r="I100" s="313"/>
    </row>
    <row r="101" spans="2:8" ht="12.75">
      <c r="B101" s="5"/>
      <c r="C101" s="8"/>
      <c r="D101" s="8"/>
      <c r="E101" s="8"/>
      <c r="F101" s="8"/>
      <c r="G101" s="8"/>
      <c r="H101" s="8"/>
    </row>
    <row r="102" spans="2:8" ht="12.75">
      <c r="B102" s="5"/>
      <c r="C102" s="8"/>
      <c r="D102" s="8"/>
      <c r="E102" s="8"/>
      <c r="F102" s="8"/>
      <c r="G102" s="8"/>
      <c r="H102" s="8"/>
    </row>
    <row r="103" spans="2:11" ht="12.75">
      <c r="B103" s="5"/>
      <c r="C103" s="8"/>
      <c r="D103" s="224"/>
      <c r="E103" s="224"/>
      <c r="F103" s="224"/>
      <c r="G103" s="8"/>
      <c r="H103" s="224"/>
      <c r="I103" s="224"/>
      <c r="J103" s="224"/>
      <c r="K103" s="224"/>
    </row>
  </sheetData>
  <mergeCells count="12">
    <mergeCell ref="A1:L1"/>
    <mergeCell ref="A2:L2"/>
    <mergeCell ref="A4:A5"/>
    <mergeCell ref="B4:B5"/>
    <mergeCell ref="C4:C5"/>
    <mergeCell ref="D4:F4"/>
    <mergeCell ref="G4:J4"/>
    <mergeCell ref="K4:K5"/>
    <mergeCell ref="L4:L5"/>
    <mergeCell ref="D103:F103"/>
    <mergeCell ref="H103:K103"/>
    <mergeCell ref="B100:I100"/>
  </mergeCells>
  <printOptions/>
  <pageMargins left="0.56" right="0" top="0.17" bottom="0.5" header="0.17" footer="0"/>
  <pageSetup horizontalDpi="600" verticalDpi="600" orientation="landscape" paperSize="9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L93"/>
  <sheetViews>
    <sheetView workbookViewId="0" topLeftCell="E7">
      <selection activeCell="L22" sqref="L22"/>
    </sheetView>
  </sheetViews>
  <sheetFormatPr defaultColWidth="8.796875" defaultRowHeight="15"/>
  <cols>
    <col min="1" max="1" width="7.19921875" style="155" customWidth="1"/>
    <col min="2" max="2" width="34.5" style="130" customWidth="1"/>
    <col min="3" max="3" width="12.5" style="174" customWidth="1"/>
    <col min="4" max="4" width="13.09765625" style="175" customWidth="1"/>
    <col min="5" max="5" width="14.59765625" style="130" customWidth="1"/>
    <col min="6" max="6" width="14.5" style="130" customWidth="1"/>
    <col min="7" max="7" width="12.8984375" style="130" customWidth="1"/>
    <col min="8" max="8" width="13.8984375" style="130" customWidth="1"/>
    <col min="9" max="9" width="14.09765625" style="130" customWidth="1"/>
    <col min="10" max="10" width="13.19921875" style="130" customWidth="1"/>
    <col min="11" max="11" width="15.59765625" style="130" customWidth="1"/>
    <col min="12" max="12" width="11.69921875" style="130" customWidth="1"/>
    <col min="13" max="16384" width="9" style="130" customWidth="1"/>
  </cols>
  <sheetData>
    <row r="1" spans="1:6" ht="17.25" customHeight="1">
      <c r="A1" s="281" t="s">
        <v>170</v>
      </c>
      <c r="B1" s="281"/>
      <c r="C1" s="281"/>
      <c r="D1" s="129"/>
      <c r="E1" s="129"/>
      <c r="F1" s="129"/>
    </row>
    <row r="2" spans="1:11" ht="15.75">
      <c r="A2" s="282" t="s">
        <v>171</v>
      </c>
      <c r="B2" s="282"/>
      <c r="C2" s="282"/>
      <c r="D2" s="130"/>
      <c r="E2" s="132"/>
      <c r="G2" s="133" t="s">
        <v>13</v>
      </c>
      <c r="H2" s="133"/>
      <c r="I2" s="133"/>
      <c r="J2" s="133"/>
      <c r="K2" s="133"/>
    </row>
    <row r="3" spans="1:12" ht="15.75">
      <c r="A3" s="282" t="s">
        <v>172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</row>
    <row r="4" spans="1:12" ht="15.75">
      <c r="A4" s="282" t="s">
        <v>173</v>
      </c>
      <c r="B4" s="282"/>
      <c r="C4" s="282"/>
      <c r="D4" s="282"/>
      <c r="E4" s="282"/>
      <c r="F4" s="282"/>
      <c r="G4" s="282"/>
      <c r="H4" s="282"/>
      <c r="I4" s="282"/>
      <c r="J4" s="282"/>
      <c r="K4" s="282"/>
      <c r="L4" s="282"/>
    </row>
    <row r="5" spans="1:12" ht="15.75">
      <c r="A5" s="131"/>
      <c r="B5" s="131"/>
      <c r="C5" s="131"/>
      <c r="D5" s="134"/>
      <c r="E5" s="131"/>
      <c r="F5" s="134"/>
      <c r="G5" s="131"/>
      <c r="H5" s="131"/>
      <c r="I5" s="131"/>
      <c r="J5" s="131"/>
      <c r="K5" s="283" t="s">
        <v>174</v>
      </c>
      <c r="L5" s="283"/>
    </row>
    <row r="6" spans="1:12" ht="15.75" customHeight="1">
      <c r="A6" s="284" t="s">
        <v>175</v>
      </c>
      <c r="B6" s="285" t="s">
        <v>176</v>
      </c>
      <c r="C6" s="284" t="s">
        <v>4</v>
      </c>
      <c r="D6" s="286" t="s">
        <v>5</v>
      </c>
      <c r="E6" s="286"/>
      <c r="F6" s="286"/>
      <c r="G6" s="287" t="s">
        <v>6</v>
      </c>
      <c r="H6" s="287"/>
      <c r="I6" s="287"/>
      <c r="J6" s="287"/>
      <c r="K6" s="288" t="s">
        <v>12</v>
      </c>
      <c r="L6" s="291" t="s">
        <v>79</v>
      </c>
    </row>
    <row r="7" spans="1:12" ht="18" customHeight="1">
      <c r="A7" s="284"/>
      <c r="B7" s="285"/>
      <c r="C7" s="284"/>
      <c r="D7" s="288" t="s">
        <v>7</v>
      </c>
      <c r="E7" s="288" t="s">
        <v>8</v>
      </c>
      <c r="F7" s="288" t="s">
        <v>9</v>
      </c>
      <c r="G7" s="289" t="s">
        <v>7</v>
      </c>
      <c r="H7" s="289" t="s">
        <v>16</v>
      </c>
      <c r="I7" s="289" t="s">
        <v>10</v>
      </c>
      <c r="J7" s="289" t="s">
        <v>11</v>
      </c>
      <c r="K7" s="289"/>
      <c r="L7" s="292"/>
    </row>
    <row r="8" spans="1:12" ht="15.75" customHeight="1">
      <c r="A8" s="284"/>
      <c r="B8" s="285"/>
      <c r="C8" s="284"/>
      <c r="D8" s="289"/>
      <c r="E8" s="289"/>
      <c r="F8" s="289"/>
      <c r="G8" s="289"/>
      <c r="H8" s="289"/>
      <c r="I8" s="289"/>
      <c r="J8" s="289"/>
      <c r="K8" s="289"/>
      <c r="L8" s="292"/>
    </row>
    <row r="9" spans="1:12" ht="12" customHeight="1">
      <c r="A9" s="284"/>
      <c r="B9" s="285"/>
      <c r="C9" s="284"/>
      <c r="D9" s="289"/>
      <c r="E9" s="289"/>
      <c r="F9" s="289"/>
      <c r="G9" s="289"/>
      <c r="H9" s="289"/>
      <c r="I9" s="289"/>
      <c r="J9" s="289"/>
      <c r="K9" s="289"/>
      <c r="L9" s="292"/>
    </row>
    <row r="10" spans="1:12" ht="15.75">
      <c r="A10" s="284"/>
      <c r="B10" s="285"/>
      <c r="C10" s="284"/>
      <c r="D10" s="289"/>
      <c r="E10" s="289"/>
      <c r="F10" s="289"/>
      <c r="G10" s="289"/>
      <c r="H10" s="289"/>
      <c r="I10" s="289"/>
      <c r="J10" s="289"/>
      <c r="K10" s="289"/>
      <c r="L10" s="292"/>
    </row>
    <row r="11" spans="1:12" s="137" customFormat="1" ht="15.75">
      <c r="A11" s="284"/>
      <c r="B11" s="285"/>
      <c r="C11" s="284"/>
      <c r="D11" s="289"/>
      <c r="E11" s="289"/>
      <c r="F11" s="289"/>
      <c r="G11" s="289"/>
      <c r="H11" s="289"/>
      <c r="I11" s="289"/>
      <c r="J11" s="289"/>
      <c r="K11" s="289"/>
      <c r="L11" s="292"/>
    </row>
    <row r="12" spans="1:12" s="137" customFormat="1" ht="55.5" customHeight="1">
      <c r="A12" s="284"/>
      <c r="B12" s="285"/>
      <c r="C12" s="284"/>
      <c r="D12" s="290"/>
      <c r="E12" s="290"/>
      <c r="F12" s="290"/>
      <c r="G12" s="290"/>
      <c r="H12" s="290"/>
      <c r="I12" s="290"/>
      <c r="J12" s="290"/>
      <c r="K12" s="290"/>
      <c r="L12" s="293"/>
    </row>
    <row r="13" spans="1:12" s="131" customFormat="1" ht="28.5" customHeight="1">
      <c r="A13" s="135" t="s">
        <v>14</v>
      </c>
      <c r="B13" s="138" t="s">
        <v>15</v>
      </c>
      <c r="C13" s="138">
        <v>1</v>
      </c>
      <c r="D13" s="136" t="s">
        <v>66</v>
      </c>
      <c r="E13" s="135">
        <v>3</v>
      </c>
      <c r="F13" s="135">
        <v>4</v>
      </c>
      <c r="G13" s="135" t="s">
        <v>67</v>
      </c>
      <c r="H13" s="135">
        <v>6</v>
      </c>
      <c r="I13" s="135">
        <v>7</v>
      </c>
      <c r="J13" s="135">
        <v>8</v>
      </c>
      <c r="K13" s="135" t="s">
        <v>75</v>
      </c>
      <c r="L13" s="135" t="s">
        <v>59</v>
      </c>
    </row>
    <row r="14" spans="1:12" s="131" customFormat="1" ht="21.75" customHeight="1">
      <c r="A14" s="139"/>
      <c r="B14" s="140" t="s">
        <v>177</v>
      </c>
      <c r="C14" s="141">
        <f aca="true" t="shared" si="0" ref="C14:L14">C15+C25</f>
        <v>61</v>
      </c>
      <c r="D14" s="141">
        <f t="shared" si="0"/>
        <v>5504903</v>
      </c>
      <c r="E14" s="141">
        <f t="shared" si="0"/>
        <v>5084370</v>
      </c>
      <c r="F14" s="141">
        <f t="shared" si="0"/>
        <v>420533</v>
      </c>
      <c r="G14" s="141">
        <f t="shared" si="0"/>
        <v>151799144.25611553</v>
      </c>
      <c r="H14" s="141">
        <f t="shared" si="0"/>
        <v>151378611.25611553</v>
      </c>
      <c r="I14" s="141">
        <f t="shared" si="0"/>
        <v>0</v>
      </c>
      <c r="J14" s="141">
        <f t="shared" si="0"/>
        <v>420533</v>
      </c>
      <c r="K14" s="141">
        <f t="shared" si="0"/>
        <v>146294241.25611553</v>
      </c>
      <c r="L14" s="141">
        <f t="shared" si="0"/>
        <v>0</v>
      </c>
    </row>
    <row r="15" spans="1:12" s="131" customFormat="1" ht="37.5" customHeight="1">
      <c r="A15" s="139" t="s">
        <v>2</v>
      </c>
      <c r="B15" s="142" t="s">
        <v>178</v>
      </c>
      <c r="C15" s="143">
        <f>C16</f>
        <v>6</v>
      </c>
      <c r="D15" s="143">
        <f aca="true" t="shared" si="1" ref="D15:L15">D16</f>
        <v>775440</v>
      </c>
      <c r="E15" s="143">
        <f t="shared" si="1"/>
        <v>775440</v>
      </c>
      <c r="F15" s="143">
        <f t="shared" si="1"/>
        <v>0</v>
      </c>
      <c r="G15" s="143">
        <f t="shared" si="1"/>
        <v>6903787.423298</v>
      </c>
      <c r="H15" s="143">
        <f t="shared" si="1"/>
        <v>6903787.423298</v>
      </c>
      <c r="I15" s="143">
        <f t="shared" si="1"/>
        <v>0</v>
      </c>
      <c r="J15" s="143">
        <f t="shared" si="1"/>
        <v>0</v>
      </c>
      <c r="K15" s="143">
        <f t="shared" si="1"/>
        <v>6128347.423298</v>
      </c>
      <c r="L15" s="143">
        <f t="shared" si="1"/>
        <v>0</v>
      </c>
    </row>
    <row r="16" spans="1:12" s="131" customFormat="1" ht="19.5" customHeight="1">
      <c r="A16" s="144" t="s">
        <v>179</v>
      </c>
      <c r="B16" s="145" t="s">
        <v>60</v>
      </c>
      <c r="C16" s="146">
        <f>SUM(C17:C22)</f>
        <v>6</v>
      </c>
      <c r="D16" s="146">
        <f aca="true" t="shared" si="2" ref="D16:K16">SUM(D17:D22)</f>
        <v>775440</v>
      </c>
      <c r="E16" s="146">
        <f t="shared" si="2"/>
        <v>775440</v>
      </c>
      <c r="F16" s="146">
        <f t="shared" si="2"/>
        <v>0</v>
      </c>
      <c r="G16" s="146">
        <f t="shared" si="2"/>
        <v>6903787.423298</v>
      </c>
      <c r="H16" s="146">
        <f t="shared" si="2"/>
        <v>6903787.423298</v>
      </c>
      <c r="I16" s="146">
        <f t="shared" si="2"/>
        <v>0</v>
      </c>
      <c r="J16" s="146">
        <f t="shared" si="2"/>
        <v>0</v>
      </c>
      <c r="K16" s="146">
        <f t="shared" si="2"/>
        <v>6128347.423298</v>
      </c>
      <c r="L16" s="146"/>
    </row>
    <row r="17" spans="1:12" s="131" customFormat="1" ht="19.5" customHeight="1">
      <c r="A17" s="147">
        <v>1</v>
      </c>
      <c r="B17" s="148" t="s">
        <v>180</v>
      </c>
      <c r="C17" s="149">
        <v>1</v>
      </c>
      <c r="D17" s="150">
        <f aca="true" t="shared" si="3" ref="D17:D22">E17+F17</f>
        <v>201690</v>
      </c>
      <c r="E17" s="150">
        <v>201690</v>
      </c>
      <c r="F17" s="150"/>
      <c r="G17" s="151">
        <f aca="true" t="shared" si="4" ref="G17:G22">H17+I17+J17</f>
        <v>1534956.733972</v>
      </c>
      <c r="H17" s="151">
        <v>1534956.733972</v>
      </c>
      <c r="I17" s="151"/>
      <c r="J17" s="151"/>
      <c r="K17" s="151">
        <f aca="true" t="shared" si="5" ref="K17:K22">G17-D17</f>
        <v>1333266.733972</v>
      </c>
      <c r="L17" s="152">
        <f aca="true" t="shared" si="6" ref="L17:L22">D17/G17*100</f>
        <v>13.139784043168943</v>
      </c>
    </row>
    <row r="18" spans="1:12" ht="15.75">
      <c r="A18" s="147">
        <v>2</v>
      </c>
      <c r="B18" s="148" t="s">
        <v>181</v>
      </c>
      <c r="C18" s="149">
        <v>1</v>
      </c>
      <c r="D18" s="150">
        <f t="shared" si="3"/>
        <v>75735</v>
      </c>
      <c r="E18" s="150">
        <v>75735</v>
      </c>
      <c r="F18" s="150"/>
      <c r="G18" s="151">
        <f t="shared" si="4"/>
        <v>696591.7187</v>
      </c>
      <c r="H18" s="151">
        <v>696591.7187</v>
      </c>
      <c r="I18" s="151"/>
      <c r="J18" s="151"/>
      <c r="K18" s="151">
        <f t="shared" si="5"/>
        <v>620856.7187</v>
      </c>
      <c r="L18" s="152">
        <f t="shared" si="6"/>
        <v>10.87222227409463</v>
      </c>
    </row>
    <row r="19" spans="1:12" ht="15.75">
      <c r="A19" s="147">
        <v>3</v>
      </c>
      <c r="B19" s="148" t="s">
        <v>182</v>
      </c>
      <c r="C19" s="149">
        <v>1</v>
      </c>
      <c r="D19" s="150">
        <f t="shared" si="3"/>
        <v>157680</v>
      </c>
      <c r="E19" s="151">
        <v>157680</v>
      </c>
      <c r="F19" s="151"/>
      <c r="G19" s="151">
        <f t="shared" si="4"/>
        <v>1480904.6068160003</v>
      </c>
      <c r="H19" s="151">
        <v>1480904.6068160003</v>
      </c>
      <c r="I19" s="151"/>
      <c r="J19" s="151"/>
      <c r="K19" s="151">
        <f t="shared" si="5"/>
        <v>1323224.6068160003</v>
      </c>
      <c r="L19" s="152">
        <f t="shared" si="6"/>
        <v>10.647546052207769</v>
      </c>
    </row>
    <row r="20" spans="1:12" ht="15.75">
      <c r="A20" s="147">
        <v>4</v>
      </c>
      <c r="B20" s="148" t="s">
        <v>183</v>
      </c>
      <c r="C20" s="149">
        <v>1</v>
      </c>
      <c r="D20" s="150">
        <f t="shared" si="3"/>
        <v>123795</v>
      </c>
      <c r="E20" s="151">
        <v>123795</v>
      </c>
      <c r="F20" s="151"/>
      <c r="G20" s="151">
        <f t="shared" si="4"/>
        <v>1187585.0498380002</v>
      </c>
      <c r="H20" s="151">
        <v>1187585.0498380002</v>
      </c>
      <c r="I20" s="151"/>
      <c r="J20" s="151"/>
      <c r="K20" s="151">
        <f t="shared" si="5"/>
        <v>1063790.0498380002</v>
      </c>
      <c r="L20" s="152">
        <f t="shared" si="6"/>
        <v>10.424095521991203</v>
      </c>
    </row>
    <row r="21" spans="1:12" ht="15.75">
      <c r="A21" s="147">
        <v>5</v>
      </c>
      <c r="B21" s="148" t="s">
        <v>184</v>
      </c>
      <c r="C21" s="149">
        <v>1</v>
      </c>
      <c r="D21" s="150">
        <f t="shared" si="3"/>
        <v>97740</v>
      </c>
      <c r="E21" s="151">
        <v>97740</v>
      </c>
      <c r="F21" s="151"/>
      <c r="G21" s="151">
        <f t="shared" si="4"/>
        <v>867157.5388</v>
      </c>
      <c r="H21" s="151">
        <v>867157.5388</v>
      </c>
      <c r="I21" s="151"/>
      <c r="J21" s="151"/>
      <c r="K21" s="151">
        <f t="shared" si="5"/>
        <v>769417.5388</v>
      </c>
      <c r="L21" s="152">
        <f t="shared" si="6"/>
        <v>11.27130834095679</v>
      </c>
    </row>
    <row r="22" spans="1:12" ht="15.75">
      <c r="A22" s="147">
        <v>6</v>
      </c>
      <c r="B22" s="148" t="s">
        <v>185</v>
      </c>
      <c r="C22" s="149">
        <v>1</v>
      </c>
      <c r="D22" s="150">
        <f t="shared" si="3"/>
        <v>118800</v>
      </c>
      <c r="E22" s="151">
        <v>118800</v>
      </c>
      <c r="F22" s="151"/>
      <c r="G22" s="151">
        <f t="shared" si="4"/>
        <v>1136591.7751719998</v>
      </c>
      <c r="H22" s="151">
        <v>1136591.7751719998</v>
      </c>
      <c r="I22" s="151"/>
      <c r="J22" s="151"/>
      <c r="K22" s="151">
        <f t="shared" si="5"/>
        <v>1017791.7751719998</v>
      </c>
      <c r="L22" s="152">
        <f t="shared" si="6"/>
        <v>10.452301573449452</v>
      </c>
    </row>
    <row r="23" spans="1:12" s="131" customFormat="1" ht="19.5" customHeight="1">
      <c r="A23" s="153" t="s">
        <v>64</v>
      </c>
      <c r="B23" s="154" t="s">
        <v>61</v>
      </c>
      <c r="C23" s="156"/>
      <c r="D23" s="156"/>
      <c r="E23" s="156"/>
      <c r="F23" s="156"/>
      <c r="G23" s="156"/>
      <c r="H23" s="156"/>
      <c r="I23" s="156"/>
      <c r="J23" s="156"/>
      <c r="K23" s="156"/>
      <c r="L23" s="156"/>
    </row>
    <row r="24" spans="1:12" s="131" customFormat="1" ht="19.5" customHeight="1">
      <c r="A24" s="153" t="s">
        <v>65</v>
      </c>
      <c r="B24" s="154" t="s">
        <v>62</v>
      </c>
      <c r="C24" s="156"/>
      <c r="D24" s="156"/>
      <c r="E24" s="156"/>
      <c r="F24" s="156"/>
      <c r="G24" s="156"/>
      <c r="H24" s="156"/>
      <c r="I24" s="156"/>
      <c r="J24" s="156"/>
      <c r="K24" s="156"/>
      <c r="L24" s="156"/>
    </row>
    <row r="25" spans="1:12" s="131" customFormat="1" ht="43.5" customHeight="1">
      <c r="A25" s="153" t="s">
        <v>3</v>
      </c>
      <c r="B25" s="154" t="s">
        <v>68</v>
      </c>
      <c r="C25" s="156">
        <f>C26+C44+C70</f>
        <v>55</v>
      </c>
      <c r="D25" s="156">
        <f aca="true" t="shared" si="7" ref="D25:L25">D26+D44+D70</f>
        <v>4729463</v>
      </c>
      <c r="E25" s="156">
        <f t="shared" si="7"/>
        <v>4308930</v>
      </c>
      <c r="F25" s="156">
        <f t="shared" si="7"/>
        <v>420533</v>
      </c>
      <c r="G25" s="156">
        <f t="shared" si="7"/>
        <v>144895356.83281752</v>
      </c>
      <c r="H25" s="156">
        <f t="shared" si="7"/>
        <v>144474823.83281752</v>
      </c>
      <c r="I25" s="156">
        <f t="shared" si="7"/>
        <v>0</v>
      </c>
      <c r="J25" s="156">
        <f t="shared" si="7"/>
        <v>420533</v>
      </c>
      <c r="K25" s="156">
        <f t="shared" si="7"/>
        <v>140165893.83281752</v>
      </c>
      <c r="L25" s="156">
        <f t="shared" si="7"/>
        <v>0</v>
      </c>
    </row>
    <row r="26" spans="1:12" s="131" customFormat="1" ht="19.5" customHeight="1">
      <c r="A26" s="157" t="s">
        <v>63</v>
      </c>
      <c r="B26" s="158" t="s">
        <v>60</v>
      </c>
      <c r="C26" s="159">
        <f aca="true" t="shared" si="8" ref="C26:K26">SUM(C27:C43)</f>
        <v>17</v>
      </c>
      <c r="D26" s="159">
        <f t="shared" si="8"/>
        <v>1231335</v>
      </c>
      <c r="E26" s="159">
        <f t="shared" si="8"/>
        <v>1231335</v>
      </c>
      <c r="F26" s="159">
        <f t="shared" si="8"/>
        <v>0</v>
      </c>
      <c r="G26" s="159">
        <f t="shared" si="8"/>
        <v>16528331.921752</v>
      </c>
      <c r="H26" s="159">
        <f t="shared" si="8"/>
        <v>16528331.921752</v>
      </c>
      <c r="I26" s="159">
        <f t="shared" si="8"/>
        <v>0</v>
      </c>
      <c r="J26" s="159">
        <f t="shared" si="8"/>
        <v>0</v>
      </c>
      <c r="K26" s="159">
        <f t="shared" si="8"/>
        <v>15296996.921752</v>
      </c>
      <c r="L26" s="159"/>
    </row>
    <row r="27" spans="1:12" ht="15.75">
      <c r="A27" s="147">
        <v>1</v>
      </c>
      <c r="B27" s="148" t="s">
        <v>186</v>
      </c>
      <c r="C27" s="149">
        <v>1</v>
      </c>
      <c r="D27" s="150">
        <f>E27+F27</f>
        <v>91530</v>
      </c>
      <c r="E27" s="150">
        <v>91530</v>
      </c>
      <c r="F27" s="150"/>
      <c r="G27" s="151">
        <f>H27+I27+J27</f>
        <v>1246534.768628</v>
      </c>
      <c r="H27" s="151">
        <v>1246534.768628</v>
      </c>
      <c r="I27" s="151"/>
      <c r="J27" s="151"/>
      <c r="K27" s="151">
        <f>G27-D27</f>
        <v>1155004.768628</v>
      </c>
      <c r="L27" s="152">
        <f>D27/G27*100</f>
        <v>7.342755477309518</v>
      </c>
    </row>
    <row r="28" spans="1:12" ht="15.75">
      <c r="A28" s="147">
        <v>2</v>
      </c>
      <c r="B28" s="148" t="s">
        <v>187</v>
      </c>
      <c r="C28" s="149">
        <v>1</v>
      </c>
      <c r="D28" s="150">
        <f aca="true" t="shared" si="9" ref="D28:D83">E28+F28</f>
        <v>109890</v>
      </c>
      <c r="E28" s="150">
        <v>109890</v>
      </c>
      <c r="F28" s="150"/>
      <c r="G28" s="151">
        <f aca="true" t="shared" si="10" ref="G28:G83">H28+I28+J28</f>
        <v>1149951.098766</v>
      </c>
      <c r="H28" s="151">
        <v>1149951.098766</v>
      </c>
      <c r="I28" s="151"/>
      <c r="J28" s="151"/>
      <c r="K28" s="151">
        <f aca="true" t="shared" si="11" ref="K28:K83">G28-D28</f>
        <v>1040061.098766</v>
      </c>
      <c r="L28" s="152">
        <f aca="true" t="shared" si="12" ref="L28:L83">D28/G28*100</f>
        <v>9.5560585243948</v>
      </c>
    </row>
    <row r="29" spans="1:12" ht="15.75">
      <c r="A29" s="147">
        <v>3</v>
      </c>
      <c r="B29" s="148" t="s">
        <v>188</v>
      </c>
      <c r="C29" s="149">
        <v>1</v>
      </c>
      <c r="D29" s="150">
        <f t="shared" si="9"/>
        <v>98415</v>
      </c>
      <c r="E29" s="150">
        <v>98415</v>
      </c>
      <c r="F29" s="150"/>
      <c r="G29" s="151">
        <f t="shared" si="10"/>
        <v>1138437.724405</v>
      </c>
      <c r="H29" s="151">
        <v>1138437.724405</v>
      </c>
      <c r="I29" s="151"/>
      <c r="J29" s="151"/>
      <c r="K29" s="151">
        <f t="shared" si="11"/>
        <v>1040022.724405</v>
      </c>
      <c r="L29" s="152">
        <f t="shared" si="12"/>
        <v>8.644741639375681</v>
      </c>
    </row>
    <row r="30" spans="1:12" ht="15.75">
      <c r="A30" s="147">
        <v>4</v>
      </c>
      <c r="B30" s="148" t="s">
        <v>189</v>
      </c>
      <c r="C30" s="149">
        <v>1</v>
      </c>
      <c r="D30" s="150">
        <f t="shared" si="9"/>
        <v>96120</v>
      </c>
      <c r="E30" s="150">
        <v>96120</v>
      </c>
      <c r="F30" s="150"/>
      <c r="G30" s="151">
        <f t="shared" si="10"/>
        <v>1044549.8654559999</v>
      </c>
      <c r="H30" s="151">
        <v>1044549.8654559999</v>
      </c>
      <c r="I30" s="151"/>
      <c r="J30" s="151"/>
      <c r="K30" s="151">
        <f t="shared" si="11"/>
        <v>948429.8654559999</v>
      </c>
      <c r="L30" s="152">
        <f t="shared" si="12"/>
        <v>9.202049914394337</v>
      </c>
    </row>
    <row r="31" spans="1:12" ht="15.75">
      <c r="A31" s="147">
        <v>5</v>
      </c>
      <c r="B31" s="148" t="s">
        <v>190</v>
      </c>
      <c r="C31" s="149">
        <v>1</v>
      </c>
      <c r="D31" s="150">
        <f t="shared" si="9"/>
        <v>82350</v>
      </c>
      <c r="E31" s="150">
        <v>82350</v>
      </c>
      <c r="F31" s="150"/>
      <c r="G31" s="151">
        <f t="shared" si="10"/>
        <v>937033.671095</v>
      </c>
      <c r="H31" s="151">
        <v>937033.671095</v>
      </c>
      <c r="I31" s="151"/>
      <c r="J31" s="151"/>
      <c r="K31" s="151">
        <f t="shared" si="11"/>
        <v>854683.671095</v>
      </c>
      <c r="L31" s="152">
        <f t="shared" si="12"/>
        <v>8.788371489763792</v>
      </c>
    </row>
    <row r="32" spans="1:12" ht="15.75">
      <c r="A32" s="147">
        <v>6</v>
      </c>
      <c r="B32" s="148" t="s">
        <v>191</v>
      </c>
      <c r="C32" s="149">
        <v>1</v>
      </c>
      <c r="D32" s="150">
        <f t="shared" si="9"/>
        <v>87480</v>
      </c>
      <c r="E32" s="151">
        <v>87480</v>
      </c>
      <c r="F32" s="151"/>
      <c r="G32" s="151">
        <f t="shared" si="10"/>
        <v>1294525.2710799999</v>
      </c>
      <c r="H32" s="151">
        <v>1294525.2710799999</v>
      </c>
      <c r="I32" s="151"/>
      <c r="J32" s="151"/>
      <c r="K32" s="151">
        <f t="shared" si="11"/>
        <v>1207045.2710799999</v>
      </c>
      <c r="L32" s="152">
        <f t="shared" si="12"/>
        <v>6.757689629883931</v>
      </c>
    </row>
    <row r="33" spans="1:12" ht="15.75">
      <c r="A33" s="147">
        <v>7</v>
      </c>
      <c r="B33" s="148" t="s">
        <v>192</v>
      </c>
      <c r="C33" s="149">
        <v>1</v>
      </c>
      <c r="D33" s="150">
        <f t="shared" si="9"/>
        <v>60750</v>
      </c>
      <c r="E33" s="151">
        <v>60750</v>
      </c>
      <c r="F33" s="151"/>
      <c r="G33" s="151">
        <f t="shared" si="10"/>
        <v>833366.536131</v>
      </c>
      <c r="H33" s="151">
        <v>833366.536131</v>
      </c>
      <c r="I33" s="151"/>
      <c r="J33" s="151"/>
      <c r="K33" s="151">
        <f t="shared" si="11"/>
        <v>772616.536131</v>
      </c>
      <c r="L33" s="152">
        <f t="shared" si="12"/>
        <v>7.289709553498376</v>
      </c>
    </row>
    <row r="34" spans="1:12" ht="15.75">
      <c r="A34" s="147">
        <v>8</v>
      </c>
      <c r="B34" s="148" t="s">
        <v>193</v>
      </c>
      <c r="C34" s="149">
        <v>1</v>
      </c>
      <c r="D34" s="150">
        <f t="shared" si="9"/>
        <v>77220</v>
      </c>
      <c r="E34" s="151">
        <v>77220</v>
      </c>
      <c r="F34" s="151"/>
      <c r="G34" s="151">
        <f t="shared" si="10"/>
        <v>1244787.0444775</v>
      </c>
      <c r="H34" s="151">
        <v>1244787.0444775</v>
      </c>
      <c r="I34" s="151"/>
      <c r="J34" s="151"/>
      <c r="K34" s="151">
        <f t="shared" si="11"/>
        <v>1167567.0444775</v>
      </c>
      <c r="L34" s="152">
        <f t="shared" si="12"/>
        <v>6.203470733615575</v>
      </c>
    </row>
    <row r="35" spans="1:12" ht="15.75">
      <c r="A35" s="147">
        <v>9</v>
      </c>
      <c r="B35" s="148" t="s">
        <v>194</v>
      </c>
      <c r="C35" s="149">
        <v>1</v>
      </c>
      <c r="D35" s="150">
        <f t="shared" si="9"/>
        <v>73440</v>
      </c>
      <c r="E35" s="151">
        <v>73440</v>
      </c>
      <c r="F35" s="151"/>
      <c r="G35" s="151">
        <f t="shared" si="10"/>
        <v>964396.377172</v>
      </c>
      <c r="H35" s="151">
        <v>964396.377172</v>
      </c>
      <c r="I35" s="151"/>
      <c r="J35" s="151"/>
      <c r="K35" s="151">
        <f t="shared" si="11"/>
        <v>890956.377172</v>
      </c>
      <c r="L35" s="152">
        <f t="shared" si="12"/>
        <v>7.6151260766196325</v>
      </c>
    </row>
    <row r="36" spans="1:12" ht="15.75">
      <c r="A36" s="147">
        <v>10</v>
      </c>
      <c r="B36" s="148" t="s">
        <v>195</v>
      </c>
      <c r="C36" s="149">
        <v>1</v>
      </c>
      <c r="D36" s="150">
        <f t="shared" si="9"/>
        <v>65880</v>
      </c>
      <c r="E36" s="151">
        <v>65880</v>
      </c>
      <c r="F36" s="151"/>
      <c r="G36" s="151">
        <f t="shared" si="10"/>
        <v>955609.3411079999</v>
      </c>
      <c r="H36" s="151">
        <v>955609.3411079999</v>
      </c>
      <c r="I36" s="151"/>
      <c r="J36" s="151"/>
      <c r="K36" s="151">
        <f t="shared" si="11"/>
        <v>889729.3411079999</v>
      </c>
      <c r="L36" s="152">
        <f t="shared" si="12"/>
        <v>6.894030558932601</v>
      </c>
    </row>
    <row r="37" spans="1:12" ht="15.75">
      <c r="A37" s="147">
        <v>11</v>
      </c>
      <c r="B37" s="148" t="s">
        <v>196</v>
      </c>
      <c r="C37" s="149">
        <v>1</v>
      </c>
      <c r="D37" s="150">
        <f t="shared" si="9"/>
        <v>77220</v>
      </c>
      <c r="E37" s="151">
        <v>77220</v>
      </c>
      <c r="F37" s="151"/>
      <c r="G37" s="151">
        <f t="shared" si="10"/>
        <v>929479.9640800001</v>
      </c>
      <c r="H37" s="151">
        <v>929479.9640800001</v>
      </c>
      <c r="I37" s="151"/>
      <c r="J37" s="151"/>
      <c r="K37" s="151">
        <f t="shared" si="11"/>
        <v>852259.9640800001</v>
      </c>
      <c r="L37" s="152">
        <f t="shared" si="12"/>
        <v>8.307871388753647</v>
      </c>
    </row>
    <row r="38" spans="1:12" ht="15.75">
      <c r="A38" s="147">
        <v>12</v>
      </c>
      <c r="B38" s="148" t="s">
        <v>197</v>
      </c>
      <c r="C38" s="149">
        <v>1</v>
      </c>
      <c r="D38" s="150">
        <f t="shared" si="9"/>
        <v>68580</v>
      </c>
      <c r="E38" s="151">
        <v>68580</v>
      </c>
      <c r="F38" s="151"/>
      <c r="G38" s="151">
        <f t="shared" si="10"/>
        <v>770041.2546</v>
      </c>
      <c r="H38" s="151">
        <v>770041.2546</v>
      </c>
      <c r="I38" s="151"/>
      <c r="J38" s="151"/>
      <c r="K38" s="151">
        <f t="shared" si="11"/>
        <v>701461.2546</v>
      </c>
      <c r="L38" s="152">
        <f t="shared" si="12"/>
        <v>8.906016345270237</v>
      </c>
    </row>
    <row r="39" spans="1:12" ht="15.75">
      <c r="A39" s="147">
        <v>13</v>
      </c>
      <c r="B39" s="148" t="s">
        <v>198</v>
      </c>
      <c r="C39" s="149">
        <v>1</v>
      </c>
      <c r="D39" s="150">
        <f t="shared" si="9"/>
        <v>45630</v>
      </c>
      <c r="E39" s="151">
        <v>45630</v>
      </c>
      <c r="F39" s="151"/>
      <c r="G39" s="151">
        <f t="shared" si="10"/>
        <v>801637.1605579999</v>
      </c>
      <c r="H39" s="151">
        <v>801637.1605579999</v>
      </c>
      <c r="I39" s="151"/>
      <c r="J39" s="151"/>
      <c r="K39" s="151">
        <f t="shared" si="11"/>
        <v>756007.1605579999</v>
      </c>
      <c r="L39" s="152">
        <f t="shared" si="12"/>
        <v>5.692101395129697</v>
      </c>
    </row>
    <row r="40" spans="1:12" ht="15.75">
      <c r="A40" s="147">
        <v>14</v>
      </c>
      <c r="B40" s="148" t="s">
        <v>199</v>
      </c>
      <c r="C40" s="149">
        <v>1</v>
      </c>
      <c r="D40" s="150">
        <f t="shared" si="9"/>
        <v>53865</v>
      </c>
      <c r="E40" s="151">
        <v>53865</v>
      </c>
      <c r="F40" s="151"/>
      <c r="G40" s="151">
        <f t="shared" si="10"/>
        <v>895715.7547474998</v>
      </c>
      <c r="H40" s="151">
        <v>895715.7547474998</v>
      </c>
      <c r="I40" s="151"/>
      <c r="J40" s="151"/>
      <c r="K40" s="151">
        <f t="shared" si="11"/>
        <v>841850.7547474998</v>
      </c>
      <c r="L40" s="152">
        <f t="shared" si="12"/>
        <v>6.0136265008740875</v>
      </c>
    </row>
    <row r="41" spans="1:12" ht="15.75">
      <c r="A41" s="147">
        <v>15</v>
      </c>
      <c r="B41" s="148" t="s">
        <v>200</v>
      </c>
      <c r="C41" s="149">
        <v>1</v>
      </c>
      <c r="D41" s="150">
        <f t="shared" si="9"/>
        <v>55080</v>
      </c>
      <c r="E41" s="151">
        <v>55080</v>
      </c>
      <c r="F41" s="151"/>
      <c r="G41" s="151">
        <f t="shared" si="10"/>
        <v>1017065.8197799999</v>
      </c>
      <c r="H41" s="151">
        <v>1017065.8197799999</v>
      </c>
      <c r="I41" s="151"/>
      <c r="J41" s="151"/>
      <c r="K41" s="151">
        <f t="shared" si="11"/>
        <v>961985.8197799999</v>
      </c>
      <c r="L41" s="152">
        <f t="shared" si="12"/>
        <v>5.415578709735254</v>
      </c>
    </row>
    <row r="42" spans="1:12" ht="15.75">
      <c r="A42" s="147">
        <v>16</v>
      </c>
      <c r="B42" s="148" t="s">
        <v>201</v>
      </c>
      <c r="C42" s="149">
        <v>1</v>
      </c>
      <c r="D42" s="150">
        <f t="shared" si="9"/>
        <v>43740</v>
      </c>
      <c r="E42" s="151">
        <v>43740</v>
      </c>
      <c r="F42" s="151"/>
      <c r="G42" s="151">
        <f t="shared" si="10"/>
        <v>652010.3682159999</v>
      </c>
      <c r="H42" s="151">
        <v>652010.3682159999</v>
      </c>
      <c r="I42" s="151"/>
      <c r="J42" s="151"/>
      <c r="K42" s="151">
        <f t="shared" si="11"/>
        <v>608270.3682159999</v>
      </c>
      <c r="L42" s="152">
        <f t="shared" si="12"/>
        <v>6.70848227761766</v>
      </c>
    </row>
    <row r="43" spans="1:12" ht="15.75">
      <c r="A43" s="147">
        <v>17</v>
      </c>
      <c r="B43" s="148" t="s">
        <v>202</v>
      </c>
      <c r="C43" s="149">
        <v>1</v>
      </c>
      <c r="D43" s="150">
        <f t="shared" si="9"/>
        <v>44145</v>
      </c>
      <c r="E43" s="151">
        <v>44145</v>
      </c>
      <c r="F43" s="151"/>
      <c r="G43" s="151">
        <f t="shared" si="10"/>
        <v>653189.9014520001</v>
      </c>
      <c r="H43" s="151">
        <v>653189.9014520001</v>
      </c>
      <c r="I43" s="151"/>
      <c r="J43" s="151"/>
      <c r="K43" s="151">
        <f t="shared" si="11"/>
        <v>609044.9014520001</v>
      </c>
      <c r="L43" s="152">
        <f t="shared" si="12"/>
        <v>6.758371478473325</v>
      </c>
    </row>
    <row r="44" spans="1:12" s="163" customFormat="1" ht="15.75">
      <c r="A44" s="160" t="s">
        <v>64</v>
      </c>
      <c r="B44" s="161" t="s">
        <v>61</v>
      </c>
      <c r="C44" s="162">
        <f>SUM(C45:C69)</f>
        <v>25</v>
      </c>
      <c r="D44" s="162">
        <f>SUM(D45:D69)</f>
        <v>95600</v>
      </c>
      <c r="E44" s="162">
        <f aca="true" t="shared" si="13" ref="E44:K44">SUM(E45:E69)</f>
        <v>0</v>
      </c>
      <c r="F44" s="162">
        <f t="shared" si="13"/>
        <v>95600</v>
      </c>
      <c r="G44" s="162">
        <f t="shared" si="13"/>
        <v>73009244.47618051</v>
      </c>
      <c r="H44" s="162">
        <f t="shared" si="13"/>
        <v>72913644.47618051</v>
      </c>
      <c r="I44" s="162">
        <f t="shared" si="13"/>
        <v>0</v>
      </c>
      <c r="J44" s="162">
        <f t="shared" si="13"/>
        <v>95600</v>
      </c>
      <c r="K44" s="162">
        <f t="shared" si="13"/>
        <v>72913644.47618051</v>
      </c>
      <c r="L44" s="152"/>
    </row>
    <row r="45" spans="1:12" ht="15.75">
      <c r="A45" s="147">
        <v>1</v>
      </c>
      <c r="B45" s="148" t="s">
        <v>203</v>
      </c>
      <c r="C45" s="164">
        <v>1</v>
      </c>
      <c r="D45" s="150">
        <f t="shared" si="9"/>
        <v>2000</v>
      </c>
      <c r="E45" s="151"/>
      <c r="F45" s="151">
        <v>2000</v>
      </c>
      <c r="G45" s="151">
        <f t="shared" si="10"/>
        <v>2053937.3512780003</v>
      </c>
      <c r="H45" s="151">
        <v>2051937.3512780003</v>
      </c>
      <c r="I45" s="151"/>
      <c r="J45" s="151">
        <v>2000</v>
      </c>
      <c r="K45" s="151">
        <f t="shared" si="11"/>
        <v>2051937.3512780003</v>
      </c>
      <c r="L45" s="152">
        <f t="shared" si="12"/>
        <v>0.09737395343414738</v>
      </c>
    </row>
    <row r="46" spans="1:12" ht="15.75">
      <c r="A46" s="147">
        <v>2</v>
      </c>
      <c r="B46" s="148" t="s">
        <v>204</v>
      </c>
      <c r="C46" s="164">
        <v>1</v>
      </c>
      <c r="D46" s="150">
        <f t="shared" si="9"/>
        <v>4000</v>
      </c>
      <c r="E46" s="151"/>
      <c r="F46" s="151">
        <v>4000</v>
      </c>
      <c r="G46" s="151">
        <f t="shared" si="10"/>
        <v>2091334.720948</v>
      </c>
      <c r="H46" s="151">
        <v>2087334.720948</v>
      </c>
      <c r="I46" s="151"/>
      <c r="J46" s="151">
        <v>4000</v>
      </c>
      <c r="K46" s="151">
        <f t="shared" si="11"/>
        <v>2087334.720948</v>
      </c>
      <c r="L46" s="152">
        <f t="shared" si="12"/>
        <v>0.19126541341917777</v>
      </c>
    </row>
    <row r="47" spans="1:12" ht="15.75">
      <c r="A47" s="147">
        <v>3</v>
      </c>
      <c r="B47" s="148" t="s">
        <v>205</v>
      </c>
      <c r="C47" s="164">
        <v>1</v>
      </c>
      <c r="D47" s="150">
        <f t="shared" si="9"/>
        <v>2700</v>
      </c>
      <c r="E47" s="151"/>
      <c r="F47" s="151">
        <v>2700</v>
      </c>
      <c r="G47" s="151">
        <f t="shared" si="10"/>
        <v>1987207.333192</v>
      </c>
      <c r="H47" s="151">
        <v>1984507.333192</v>
      </c>
      <c r="I47" s="151"/>
      <c r="J47" s="151">
        <v>2700</v>
      </c>
      <c r="K47" s="151">
        <f t="shared" si="11"/>
        <v>1984507.333192</v>
      </c>
      <c r="L47" s="152">
        <f t="shared" si="12"/>
        <v>0.135869063831556</v>
      </c>
    </row>
    <row r="48" spans="1:12" ht="15.75">
      <c r="A48" s="147">
        <v>4</v>
      </c>
      <c r="B48" s="148" t="s">
        <v>206</v>
      </c>
      <c r="C48" s="164">
        <v>1</v>
      </c>
      <c r="D48" s="150">
        <f t="shared" si="9"/>
        <v>1500</v>
      </c>
      <c r="E48" s="151"/>
      <c r="F48" s="151">
        <v>1500</v>
      </c>
      <c r="G48" s="151">
        <f t="shared" si="10"/>
        <v>2160735.812984</v>
      </c>
      <c r="H48" s="151">
        <v>2159235.812984</v>
      </c>
      <c r="I48" s="151"/>
      <c r="J48" s="151">
        <v>1500</v>
      </c>
      <c r="K48" s="151">
        <f t="shared" si="11"/>
        <v>2159235.812984</v>
      </c>
      <c r="L48" s="152">
        <f t="shared" si="12"/>
        <v>0.06942079596156106</v>
      </c>
    </row>
    <row r="49" spans="1:12" ht="15.75">
      <c r="A49" s="147">
        <v>5</v>
      </c>
      <c r="B49" s="148" t="s">
        <v>207</v>
      </c>
      <c r="C49" s="164">
        <v>1</v>
      </c>
      <c r="D49" s="150">
        <f t="shared" si="9"/>
        <v>0</v>
      </c>
      <c r="E49" s="151"/>
      <c r="F49" s="151">
        <v>0</v>
      </c>
      <c r="G49" s="151">
        <f t="shared" si="10"/>
        <v>1688953.0299489999</v>
      </c>
      <c r="H49" s="151">
        <v>1688953.0299489999</v>
      </c>
      <c r="I49" s="151"/>
      <c r="J49" s="151">
        <v>0</v>
      </c>
      <c r="K49" s="151">
        <f t="shared" si="11"/>
        <v>1688953.0299489999</v>
      </c>
      <c r="L49" s="152">
        <f t="shared" si="12"/>
        <v>0</v>
      </c>
    </row>
    <row r="50" spans="1:12" ht="15.75">
      <c r="A50" s="147">
        <v>6</v>
      </c>
      <c r="B50" s="148" t="s">
        <v>208</v>
      </c>
      <c r="C50" s="164">
        <v>1</v>
      </c>
      <c r="D50" s="150">
        <f t="shared" si="9"/>
        <v>30000</v>
      </c>
      <c r="E50" s="151"/>
      <c r="F50" s="151">
        <v>30000</v>
      </c>
      <c r="G50" s="151">
        <f t="shared" si="10"/>
        <v>4927260.240704001</v>
      </c>
      <c r="H50" s="151">
        <v>4897260.240704001</v>
      </c>
      <c r="I50" s="151"/>
      <c r="J50" s="151">
        <v>30000</v>
      </c>
      <c r="K50" s="151">
        <f t="shared" si="11"/>
        <v>4897260.240704001</v>
      </c>
      <c r="L50" s="152">
        <f t="shared" si="12"/>
        <v>0.6088576315123481</v>
      </c>
    </row>
    <row r="51" spans="1:12" ht="15.75">
      <c r="A51" s="147">
        <v>7</v>
      </c>
      <c r="B51" s="148" t="s">
        <v>209</v>
      </c>
      <c r="C51" s="164">
        <v>1</v>
      </c>
      <c r="D51" s="150">
        <f t="shared" si="9"/>
        <v>7200</v>
      </c>
      <c r="E51" s="151"/>
      <c r="F51" s="151">
        <v>7200</v>
      </c>
      <c r="G51" s="151">
        <f t="shared" si="10"/>
        <v>2395609.760066</v>
      </c>
      <c r="H51" s="151">
        <v>2388409.760066</v>
      </c>
      <c r="I51" s="151"/>
      <c r="J51" s="151">
        <v>7200</v>
      </c>
      <c r="K51" s="151">
        <f t="shared" si="11"/>
        <v>2388409.760066</v>
      </c>
      <c r="L51" s="152">
        <f t="shared" si="12"/>
        <v>0.30054978569638313</v>
      </c>
    </row>
    <row r="52" spans="1:12" ht="15.75">
      <c r="A52" s="147">
        <v>8</v>
      </c>
      <c r="B52" s="148" t="s">
        <v>210</v>
      </c>
      <c r="C52" s="164">
        <v>1</v>
      </c>
      <c r="D52" s="150">
        <f t="shared" si="9"/>
        <v>0</v>
      </c>
      <c r="E52" s="151"/>
      <c r="F52" s="151">
        <v>0</v>
      </c>
      <c r="G52" s="151">
        <f t="shared" si="10"/>
        <v>2448662.089216</v>
      </c>
      <c r="H52" s="151">
        <v>2448662.089216</v>
      </c>
      <c r="I52" s="151"/>
      <c r="J52" s="151">
        <v>0</v>
      </c>
      <c r="K52" s="151">
        <f t="shared" si="11"/>
        <v>2448662.089216</v>
      </c>
      <c r="L52" s="152">
        <f t="shared" si="12"/>
        <v>0</v>
      </c>
    </row>
    <row r="53" spans="1:12" ht="15.75">
      <c r="A53" s="147">
        <v>9</v>
      </c>
      <c r="B53" s="148" t="s">
        <v>211</v>
      </c>
      <c r="C53" s="164">
        <v>1</v>
      </c>
      <c r="D53" s="150">
        <f t="shared" si="9"/>
        <v>700</v>
      </c>
      <c r="E53" s="151"/>
      <c r="F53" s="151">
        <v>700</v>
      </c>
      <c r="G53" s="151">
        <f t="shared" si="10"/>
        <v>1540586.7049679998</v>
      </c>
      <c r="H53" s="151">
        <v>1539886.7049679998</v>
      </c>
      <c r="I53" s="151"/>
      <c r="J53" s="151">
        <v>700</v>
      </c>
      <c r="K53" s="151">
        <f t="shared" si="11"/>
        <v>1539886.7049679998</v>
      </c>
      <c r="L53" s="152">
        <f t="shared" si="12"/>
        <v>0.045437234901656506</v>
      </c>
    </row>
    <row r="54" spans="1:12" ht="15.75">
      <c r="A54" s="147">
        <v>10</v>
      </c>
      <c r="B54" s="148" t="s">
        <v>212</v>
      </c>
      <c r="C54" s="164">
        <v>1</v>
      </c>
      <c r="D54" s="150">
        <f t="shared" si="9"/>
        <v>9000</v>
      </c>
      <c r="E54" s="151"/>
      <c r="F54" s="151">
        <v>9000</v>
      </c>
      <c r="G54" s="151">
        <f t="shared" si="10"/>
        <v>2163313.8079319997</v>
      </c>
      <c r="H54" s="151">
        <v>2154313.8079319997</v>
      </c>
      <c r="I54" s="151"/>
      <c r="J54" s="151">
        <v>9000</v>
      </c>
      <c r="K54" s="151">
        <f t="shared" si="11"/>
        <v>2154313.8079319997</v>
      </c>
      <c r="L54" s="152">
        <f t="shared" si="12"/>
        <v>0.41602840822263637</v>
      </c>
    </row>
    <row r="55" spans="1:12" ht="15.75">
      <c r="A55" s="147">
        <v>11</v>
      </c>
      <c r="B55" s="148" t="s">
        <v>213</v>
      </c>
      <c r="C55" s="164">
        <v>1</v>
      </c>
      <c r="D55" s="150">
        <f t="shared" si="9"/>
        <v>800</v>
      </c>
      <c r="E55" s="151"/>
      <c r="F55" s="151">
        <v>800</v>
      </c>
      <c r="G55" s="151">
        <f t="shared" si="10"/>
        <v>3617703.577617</v>
      </c>
      <c r="H55" s="151">
        <v>3616903.577617</v>
      </c>
      <c r="I55" s="151"/>
      <c r="J55" s="151">
        <v>800</v>
      </c>
      <c r="K55" s="151">
        <f t="shared" si="11"/>
        <v>3616903.577617</v>
      </c>
      <c r="L55" s="152">
        <f t="shared" si="12"/>
        <v>0.022113475657587298</v>
      </c>
    </row>
    <row r="56" spans="1:12" ht="15.75">
      <c r="A56" s="147">
        <v>12</v>
      </c>
      <c r="B56" s="148" t="s">
        <v>214</v>
      </c>
      <c r="C56" s="164">
        <v>1</v>
      </c>
      <c r="D56" s="150">
        <f t="shared" si="9"/>
        <v>0</v>
      </c>
      <c r="E56" s="151"/>
      <c r="F56" s="151">
        <v>0</v>
      </c>
      <c r="G56" s="151">
        <f t="shared" si="10"/>
        <v>3581555.9374519996</v>
      </c>
      <c r="H56" s="151">
        <v>3581555.9374519996</v>
      </c>
      <c r="I56" s="151"/>
      <c r="J56" s="151">
        <v>0</v>
      </c>
      <c r="K56" s="151">
        <f t="shared" si="11"/>
        <v>3581555.9374519996</v>
      </c>
      <c r="L56" s="152">
        <f t="shared" si="12"/>
        <v>0</v>
      </c>
    </row>
    <row r="57" spans="1:12" ht="15.75">
      <c r="A57" s="147">
        <v>13</v>
      </c>
      <c r="B57" s="148" t="s">
        <v>215</v>
      </c>
      <c r="C57" s="164">
        <v>1</v>
      </c>
      <c r="D57" s="150">
        <f t="shared" si="9"/>
        <v>3200</v>
      </c>
      <c r="E57" s="151"/>
      <c r="F57" s="151">
        <v>3200</v>
      </c>
      <c r="G57" s="151">
        <f t="shared" si="10"/>
        <v>2489977.49854</v>
      </c>
      <c r="H57" s="151">
        <v>2486777.49854</v>
      </c>
      <c r="I57" s="151"/>
      <c r="J57" s="151">
        <v>3200</v>
      </c>
      <c r="K57" s="151">
        <f t="shared" si="11"/>
        <v>2486777.49854</v>
      </c>
      <c r="L57" s="152">
        <f t="shared" si="12"/>
        <v>0.12851521758234047</v>
      </c>
    </row>
    <row r="58" spans="1:12" ht="15.75">
      <c r="A58" s="147">
        <v>14</v>
      </c>
      <c r="B58" s="148" t="s">
        <v>216</v>
      </c>
      <c r="C58" s="164">
        <v>1</v>
      </c>
      <c r="D58" s="150">
        <f t="shared" si="9"/>
        <v>4000</v>
      </c>
      <c r="E58" s="151"/>
      <c r="F58" s="151">
        <v>4000</v>
      </c>
      <c r="G58" s="151">
        <f t="shared" si="10"/>
        <v>2372480.7940919995</v>
      </c>
      <c r="H58" s="151">
        <v>2368480.7940919995</v>
      </c>
      <c r="I58" s="151"/>
      <c r="J58" s="151">
        <v>4000</v>
      </c>
      <c r="K58" s="151">
        <f t="shared" si="11"/>
        <v>2368480.7940919995</v>
      </c>
      <c r="L58" s="152">
        <f t="shared" si="12"/>
        <v>0.16859988961600375</v>
      </c>
    </row>
    <row r="59" spans="1:12" ht="15.75">
      <c r="A59" s="147">
        <v>15</v>
      </c>
      <c r="B59" s="148" t="s">
        <v>217</v>
      </c>
      <c r="C59" s="164">
        <v>1</v>
      </c>
      <c r="D59" s="150">
        <f t="shared" si="9"/>
        <v>0</v>
      </c>
      <c r="E59" s="151"/>
      <c r="F59" s="151">
        <v>0</v>
      </c>
      <c r="G59" s="151">
        <f t="shared" si="10"/>
        <v>2524965.910944</v>
      </c>
      <c r="H59" s="151">
        <v>2524965.910944</v>
      </c>
      <c r="I59" s="151"/>
      <c r="J59" s="151">
        <v>0</v>
      </c>
      <c r="K59" s="151">
        <f t="shared" si="11"/>
        <v>2524965.910944</v>
      </c>
      <c r="L59" s="152">
        <f t="shared" si="12"/>
        <v>0</v>
      </c>
    </row>
    <row r="60" spans="1:12" ht="15.75">
      <c r="A60" s="147">
        <v>16</v>
      </c>
      <c r="B60" s="148" t="s">
        <v>218</v>
      </c>
      <c r="C60" s="164">
        <v>1</v>
      </c>
      <c r="D60" s="150">
        <f t="shared" si="9"/>
        <v>9000</v>
      </c>
      <c r="E60" s="151"/>
      <c r="F60" s="151">
        <v>9000</v>
      </c>
      <c r="G60" s="151">
        <f t="shared" si="10"/>
        <v>3876750.4611000004</v>
      </c>
      <c r="H60" s="151">
        <v>3867750.4611000004</v>
      </c>
      <c r="I60" s="151"/>
      <c r="J60" s="151">
        <v>9000</v>
      </c>
      <c r="K60" s="151">
        <f t="shared" si="11"/>
        <v>3867750.4611000004</v>
      </c>
      <c r="L60" s="152">
        <f t="shared" si="12"/>
        <v>0.23215319351368086</v>
      </c>
    </row>
    <row r="61" spans="1:12" ht="15.75">
      <c r="A61" s="147">
        <v>17</v>
      </c>
      <c r="B61" s="148" t="s">
        <v>219</v>
      </c>
      <c r="C61" s="164">
        <v>1</v>
      </c>
      <c r="D61" s="150">
        <f t="shared" si="9"/>
        <v>0</v>
      </c>
      <c r="E61" s="151"/>
      <c r="F61" s="151">
        <v>0</v>
      </c>
      <c r="G61" s="151">
        <f t="shared" si="10"/>
        <v>4480122.633840001</v>
      </c>
      <c r="H61" s="151">
        <v>4480122.633840001</v>
      </c>
      <c r="I61" s="151"/>
      <c r="J61" s="151">
        <v>0</v>
      </c>
      <c r="K61" s="151">
        <f t="shared" si="11"/>
        <v>4480122.633840001</v>
      </c>
      <c r="L61" s="152">
        <f t="shared" si="12"/>
        <v>0</v>
      </c>
    </row>
    <row r="62" spans="1:12" ht="15.75">
      <c r="A62" s="147">
        <v>18</v>
      </c>
      <c r="B62" s="148" t="s">
        <v>220</v>
      </c>
      <c r="C62" s="164">
        <v>1</v>
      </c>
      <c r="D62" s="150">
        <f t="shared" si="9"/>
        <v>1800</v>
      </c>
      <c r="E62" s="151"/>
      <c r="F62" s="151">
        <v>1800</v>
      </c>
      <c r="G62" s="151">
        <f t="shared" si="10"/>
        <v>2275396.419458</v>
      </c>
      <c r="H62" s="151">
        <v>2273596.419458</v>
      </c>
      <c r="I62" s="151"/>
      <c r="J62" s="151">
        <v>1800</v>
      </c>
      <c r="K62" s="151">
        <f t="shared" si="11"/>
        <v>2273596.419458</v>
      </c>
      <c r="L62" s="152">
        <f t="shared" si="12"/>
        <v>0.07910709468501143</v>
      </c>
    </row>
    <row r="63" spans="1:12" ht="15.75">
      <c r="A63" s="147">
        <v>19</v>
      </c>
      <c r="B63" s="148" t="s">
        <v>221</v>
      </c>
      <c r="C63" s="164">
        <v>1</v>
      </c>
      <c r="D63" s="150">
        <f t="shared" si="9"/>
        <v>0</v>
      </c>
      <c r="E63" s="151"/>
      <c r="F63" s="151">
        <v>0</v>
      </c>
      <c r="G63" s="151">
        <f t="shared" si="10"/>
        <v>4599621.2277475</v>
      </c>
      <c r="H63" s="151">
        <v>4599621.2277475</v>
      </c>
      <c r="I63" s="151"/>
      <c r="J63" s="151">
        <v>0</v>
      </c>
      <c r="K63" s="151">
        <f t="shared" si="11"/>
        <v>4599621.2277475</v>
      </c>
      <c r="L63" s="152">
        <f t="shared" si="12"/>
        <v>0</v>
      </c>
    </row>
    <row r="64" spans="1:12" ht="15.75">
      <c r="A64" s="147">
        <v>20</v>
      </c>
      <c r="B64" s="148" t="s">
        <v>222</v>
      </c>
      <c r="C64" s="164">
        <v>1</v>
      </c>
      <c r="D64" s="150">
        <f t="shared" si="9"/>
        <v>1200</v>
      </c>
      <c r="E64" s="151"/>
      <c r="F64" s="151">
        <v>1200</v>
      </c>
      <c r="G64" s="151">
        <f t="shared" si="10"/>
        <v>2377556.909364</v>
      </c>
      <c r="H64" s="151">
        <v>2376356.909364</v>
      </c>
      <c r="I64" s="151"/>
      <c r="J64" s="151">
        <v>1200</v>
      </c>
      <c r="K64" s="151">
        <f t="shared" si="11"/>
        <v>2376356.909364</v>
      </c>
      <c r="L64" s="152">
        <f t="shared" si="12"/>
        <v>0.05047197799025563</v>
      </c>
    </row>
    <row r="65" spans="1:12" ht="15.75">
      <c r="A65" s="147">
        <v>21</v>
      </c>
      <c r="B65" s="148" t="s">
        <v>223</v>
      </c>
      <c r="C65" s="164">
        <v>1</v>
      </c>
      <c r="D65" s="150">
        <f t="shared" si="9"/>
        <v>0</v>
      </c>
      <c r="E65" s="151"/>
      <c r="F65" s="151">
        <v>0</v>
      </c>
      <c r="G65" s="151">
        <f t="shared" si="10"/>
        <v>3547661.5867850003</v>
      </c>
      <c r="H65" s="151">
        <v>3547661.5867850003</v>
      </c>
      <c r="I65" s="151"/>
      <c r="J65" s="151">
        <v>0</v>
      </c>
      <c r="K65" s="151">
        <f t="shared" si="11"/>
        <v>3547661.5867850003</v>
      </c>
      <c r="L65" s="152">
        <f t="shared" si="12"/>
        <v>0</v>
      </c>
    </row>
    <row r="66" spans="1:12" ht="15.75">
      <c r="A66" s="147">
        <v>22</v>
      </c>
      <c r="B66" s="148" t="s">
        <v>224</v>
      </c>
      <c r="C66" s="164">
        <v>1</v>
      </c>
      <c r="D66" s="150">
        <f t="shared" si="9"/>
        <v>7000</v>
      </c>
      <c r="E66" s="151"/>
      <c r="F66" s="151">
        <v>7000</v>
      </c>
      <c r="G66" s="151">
        <f t="shared" si="10"/>
        <v>3992526.281719999</v>
      </c>
      <c r="H66" s="151">
        <v>3985526.281719999</v>
      </c>
      <c r="I66" s="151"/>
      <c r="J66" s="151">
        <v>7000</v>
      </c>
      <c r="K66" s="151">
        <f t="shared" si="11"/>
        <v>3985526.281719999</v>
      </c>
      <c r="L66" s="152">
        <f t="shared" si="12"/>
        <v>0.17532758724845182</v>
      </c>
    </row>
    <row r="67" spans="1:12" ht="15.75">
      <c r="A67" s="147">
        <v>23</v>
      </c>
      <c r="B67" s="148" t="s">
        <v>225</v>
      </c>
      <c r="C67" s="164">
        <v>1</v>
      </c>
      <c r="D67" s="150">
        <f t="shared" si="9"/>
        <v>9000</v>
      </c>
      <c r="E67" s="151"/>
      <c r="F67" s="151">
        <v>9000</v>
      </c>
      <c r="G67" s="151">
        <f t="shared" si="10"/>
        <v>3761916.4844239997</v>
      </c>
      <c r="H67" s="151">
        <v>3752916.4844239997</v>
      </c>
      <c r="I67" s="151"/>
      <c r="J67" s="151">
        <v>9000</v>
      </c>
      <c r="K67" s="151">
        <f t="shared" si="11"/>
        <v>3752916.4844239997</v>
      </c>
      <c r="L67" s="152">
        <f t="shared" si="12"/>
        <v>0.23923976083105475</v>
      </c>
    </row>
    <row r="68" spans="1:12" ht="15.75">
      <c r="A68" s="147">
        <v>24</v>
      </c>
      <c r="B68" s="148" t="s">
        <v>226</v>
      </c>
      <c r="C68" s="164">
        <v>1</v>
      </c>
      <c r="D68" s="150">
        <f t="shared" si="9"/>
        <v>2500</v>
      </c>
      <c r="E68" s="151"/>
      <c r="F68" s="151">
        <v>2500</v>
      </c>
      <c r="G68" s="151">
        <f t="shared" si="10"/>
        <v>3812578.7431260007</v>
      </c>
      <c r="H68" s="151">
        <v>3810078.7431260007</v>
      </c>
      <c r="I68" s="151"/>
      <c r="J68" s="151">
        <v>2500</v>
      </c>
      <c r="K68" s="151">
        <f t="shared" si="11"/>
        <v>3810078.7431260007</v>
      </c>
      <c r="L68" s="152">
        <f t="shared" si="12"/>
        <v>0.06557241616340247</v>
      </c>
    </row>
    <row r="69" spans="1:12" ht="15.75">
      <c r="A69" s="147">
        <v>25</v>
      </c>
      <c r="B69" s="148" t="s">
        <v>227</v>
      </c>
      <c r="C69" s="164">
        <v>1</v>
      </c>
      <c r="D69" s="150">
        <f t="shared" si="9"/>
        <v>0</v>
      </c>
      <c r="E69" s="151"/>
      <c r="F69" s="151">
        <v>0</v>
      </c>
      <c r="G69" s="151">
        <f t="shared" si="10"/>
        <v>2240829.158734</v>
      </c>
      <c r="H69" s="151">
        <v>2240829.158734</v>
      </c>
      <c r="I69" s="151"/>
      <c r="J69" s="151">
        <v>0</v>
      </c>
      <c r="K69" s="151">
        <f t="shared" si="11"/>
        <v>2240829.158734</v>
      </c>
      <c r="L69" s="152">
        <f t="shared" si="12"/>
        <v>0</v>
      </c>
    </row>
    <row r="70" spans="1:12" s="163" customFormat="1" ht="15.75">
      <c r="A70" s="160" t="s">
        <v>65</v>
      </c>
      <c r="B70" s="165" t="s">
        <v>62</v>
      </c>
      <c r="C70" s="162">
        <f>SUM(C71:C83)</f>
        <v>13</v>
      </c>
      <c r="D70" s="162">
        <f>SUM(D71:D83)</f>
        <v>3402528</v>
      </c>
      <c r="E70" s="162">
        <f aca="true" t="shared" si="14" ref="E70:K70">SUM(E71:E83)</f>
        <v>3077595</v>
      </c>
      <c r="F70" s="162">
        <f t="shared" si="14"/>
        <v>324933</v>
      </c>
      <c r="G70" s="162">
        <f t="shared" si="14"/>
        <v>55357780.43488501</v>
      </c>
      <c r="H70" s="162">
        <f t="shared" si="14"/>
        <v>55032847.43488501</v>
      </c>
      <c r="I70" s="162">
        <f t="shared" si="14"/>
        <v>0</v>
      </c>
      <c r="J70" s="162">
        <f t="shared" si="14"/>
        <v>324933</v>
      </c>
      <c r="K70" s="162">
        <f t="shared" si="14"/>
        <v>51955252.43488501</v>
      </c>
      <c r="L70" s="152"/>
    </row>
    <row r="71" spans="1:12" ht="15.75">
      <c r="A71" s="147">
        <v>1</v>
      </c>
      <c r="B71" s="148" t="s">
        <v>228</v>
      </c>
      <c r="C71" s="164">
        <v>1</v>
      </c>
      <c r="D71" s="150">
        <f t="shared" si="9"/>
        <v>168940</v>
      </c>
      <c r="E71" s="151">
        <v>136080</v>
      </c>
      <c r="F71" s="166">
        <v>32860</v>
      </c>
      <c r="G71" s="151">
        <f t="shared" si="10"/>
        <v>2721771.626016</v>
      </c>
      <c r="H71" s="151">
        <v>2688911.626016</v>
      </c>
      <c r="I71" s="151"/>
      <c r="J71" s="151">
        <v>32860</v>
      </c>
      <c r="K71" s="151">
        <f t="shared" si="11"/>
        <v>2552831.626016</v>
      </c>
      <c r="L71" s="152">
        <f t="shared" si="12"/>
        <v>6.20698659598</v>
      </c>
    </row>
    <row r="72" spans="1:12" ht="15.75">
      <c r="A72" s="147">
        <v>2</v>
      </c>
      <c r="B72" s="148" t="s">
        <v>229</v>
      </c>
      <c r="C72" s="164">
        <v>1</v>
      </c>
      <c r="D72" s="150">
        <f t="shared" si="9"/>
        <v>111330</v>
      </c>
      <c r="E72" s="151">
        <v>107730</v>
      </c>
      <c r="F72" s="166">
        <v>3600</v>
      </c>
      <c r="G72" s="151">
        <f t="shared" si="10"/>
        <v>2592086.134744</v>
      </c>
      <c r="H72" s="151">
        <v>2588486.134744</v>
      </c>
      <c r="I72" s="151"/>
      <c r="J72" s="151">
        <v>3600</v>
      </c>
      <c r="K72" s="151">
        <f t="shared" si="11"/>
        <v>2480756.134744</v>
      </c>
      <c r="L72" s="152">
        <f t="shared" si="12"/>
        <v>4.294996161884689</v>
      </c>
    </row>
    <row r="73" spans="1:12" ht="15.75">
      <c r="A73" s="147">
        <v>3</v>
      </c>
      <c r="B73" s="148" t="s">
        <v>230</v>
      </c>
      <c r="C73" s="164">
        <v>1</v>
      </c>
      <c r="D73" s="150">
        <f t="shared" si="9"/>
        <v>91170</v>
      </c>
      <c r="E73" s="151">
        <v>86670</v>
      </c>
      <c r="F73" s="166">
        <v>4500</v>
      </c>
      <c r="G73" s="151">
        <f t="shared" si="10"/>
        <v>2010662.282592</v>
      </c>
      <c r="H73" s="151">
        <v>2006162.282592</v>
      </c>
      <c r="I73" s="151"/>
      <c r="J73" s="151">
        <v>4500</v>
      </c>
      <c r="K73" s="151">
        <f t="shared" si="11"/>
        <v>1919492.282592</v>
      </c>
      <c r="L73" s="152">
        <f t="shared" si="12"/>
        <v>4.534326862812101</v>
      </c>
    </row>
    <row r="74" spans="1:12" ht="15.75">
      <c r="A74" s="147">
        <v>4</v>
      </c>
      <c r="B74" s="148" t="s">
        <v>231</v>
      </c>
      <c r="C74" s="164">
        <v>1</v>
      </c>
      <c r="D74" s="150">
        <f t="shared" si="9"/>
        <v>675900</v>
      </c>
      <c r="E74" s="151">
        <v>558900</v>
      </c>
      <c r="F74" s="166">
        <v>117000</v>
      </c>
      <c r="G74" s="151">
        <f t="shared" si="10"/>
        <v>8015332.950230001</v>
      </c>
      <c r="H74" s="151">
        <v>7898332.950230001</v>
      </c>
      <c r="I74" s="151"/>
      <c r="J74" s="151">
        <v>117000</v>
      </c>
      <c r="K74" s="151">
        <f t="shared" si="11"/>
        <v>7339432.950230001</v>
      </c>
      <c r="L74" s="152">
        <f t="shared" si="12"/>
        <v>8.432587943593846</v>
      </c>
    </row>
    <row r="75" spans="1:12" ht="15.75">
      <c r="A75" s="147">
        <v>5</v>
      </c>
      <c r="B75" s="148" t="s">
        <v>232</v>
      </c>
      <c r="C75" s="164">
        <v>1</v>
      </c>
      <c r="D75" s="150">
        <f t="shared" si="9"/>
        <v>168900</v>
      </c>
      <c r="E75" s="151">
        <v>137700</v>
      </c>
      <c r="F75" s="166">
        <v>31200</v>
      </c>
      <c r="G75" s="151">
        <f t="shared" si="10"/>
        <v>2951794.3511660006</v>
      </c>
      <c r="H75" s="151">
        <v>2920594.3511660006</v>
      </c>
      <c r="I75" s="151"/>
      <c r="J75" s="151">
        <v>31200</v>
      </c>
      <c r="K75" s="151">
        <f t="shared" si="11"/>
        <v>2782894.3511660006</v>
      </c>
      <c r="L75" s="152">
        <f t="shared" si="12"/>
        <v>5.7219433302757725</v>
      </c>
    </row>
    <row r="76" spans="1:12" ht="15.75">
      <c r="A76" s="147">
        <v>6</v>
      </c>
      <c r="B76" s="148" t="s">
        <v>233</v>
      </c>
      <c r="C76" s="164">
        <v>1</v>
      </c>
      <c r="D76" s="150">
        <f t="shared" si="9"/>
        <v>313885</v>
      </c>
      <c r="E76" s="151">
        <v>302535</v>
      </c>
      <c r="F76" s="166">
        <v>11350</v>
      </c>
      <c r="G76" s="151">
        <f t="shared" si="10"/>
        <v>4770847.2493010005</v>
      </c>
      <c r="H76" s="151">
        <v>4759497.2493010005</v>
      </c>
      <c r="I76" s="151"/>
      <c r="J76" s="151">
        <v>11350</v>
      </c>
      <c r="K76" s="151">
        <f t="shared" si="11"/>
        <v>4456962.2493010005</v>
      </c>
      <c r="L76" s="152">
        <f t="shared" si="12"/>
        <v>6.579229717446703</v>
      </c>
    </row>
    <row r="77" spans="1:12" ht="15.75">
      <c r="A77" s="147">
        <v>7</v>
      </c>
      <c r="B77" s="148" t="s">
        <v>234</v>
      </c>
      <c r="C77" s="164">
        <v>1</v>
      </c>
      <c r="D77" s="150">
        <f t="shared" si="9"/>
        <v>118535</v>
      </c>
      <c r="E77" s="151">
        <v>110160</v>
      </c>
      <c r="F77" s="166">
        <v>8375</v>
      </c>
      <c r="G77" s="151">
        <f t="shared" si="10"/>
        <v>2432860.3764</v>
      </c>
      <c r="H77" s="151">
        <v>2424485.3764</v>
      </c>
      <c r="I77" s="151"/>
      <c r="J77" s="151">
        <v>8375</v>
      </c>
      <c r="K77" s="151">
        <f t="shared" si="11"/>
        <v>2314325.3764</v>
      </c>
      <c r="L77" s="152">
        <f t="shared" si="12"/>
        <v>4.872248368621998</v>
      </c>
    </row>
    <row r="78" spans="1:12" ht="15.75">
      <c r="A78" s="147">
        <v>8</v>
      </c>
      <c r="B78" s="148" t="s">
        <v>235</v>
      </c>
      <c r="C78" s="164">
        <v>1</v>
      </c>
      <c r="D78" s="150">
        <f t="shared" si="9"/>
        <v>235105</v>
      </c>
      <c r="E78" s="151">
        <v>228015</v>
      </c>
      <c r="F78" s="166">
        <v>7090</v>
      </c>
      <c r="G78" s="151">
        <f t="shared" si="10"/>
        <v>4797871.450548</v>
      </c>
      <c r="H78" s="151">
        <v>4790781.450548</v>
      </c>
      <c r="I78" s="151"/>
      <c r="J78" s="151">
        <v>7090</v>
      </c>
      <c r="K78" s="151">
        <f t="shared" si="11"/>
        <v>4562766.450548</v>
      </c>
      <c r="L78" s="152">
        <f t="shared" si="12"/>
        <v>4.900193813511759</v>
      </c>
    </row>
    <row r="79" spans="1:12" ht="15.75">
      <c r="A79" s="147">
        <v>9</v>
      </c>
      <c r="B79" s="148" t="s">
        <v>236</v>
      </c>
      <c r="C79" s="164">
        <v>1</v>
      </c>
      <c r="D79" s="150">
        <f t="shared" si="9"/>
        <v>506000</v>
      </c>
      <c r="E79" s="151">
        <v>469800</v>
      </c>
      <c r="F79" s="166">
        <v>36200</v>
      </c>
      <c r="G79" s="151">
        <f t="shared" si="10"/>
        <v>8036820.683312002</v>
      </c>
      <c r="H79" s="151">
        <v>8000620.683312002</v>
      </c>
      <c r="I79" s="151"/>
      <c r="J79" s="151">
        <v>36200</v>
      </c>
      <c r="K79" s="151">
        <f t="shared" si="11"/>
        <v>7530820.683312002</v>
      </c>
      <c r="L79" s="152">
        <f t="shared" si="12"/>
        <v>6.296022020880472</v>
      </c>
    </row>
    <row r="80" spans="1:12" ht="15.75">
      <c r="A80" s="147">
        <v>10</v>
      </c>
      <c r="B80" s="148" t="s">
        <v>237</v>
      </c>
      <c r="C80" s="164">
        <v>1</v>
      </c>
      <c r="D80" s="150">
        <f t="shared" si="9"/>
        <v>381505</v>
      </c>
      <c r="E80" s="151">
        <v>373005</v>
      </c>
      <c r="F80" s="166">
        <v>8500</v>
      </c>
      <c r="G80" s="151">
        <f t="shared" si="10"/>
        <v>6158993.339436</v>
      </c>
      <c r="H80" s="151">
        <v>6150493.339436</v>
      </c>
      <c r="I80" s="151"/>
      <c r="J80" s="151">
        <v>8500</v>
      </c>
      <c r="K80" s="151">
        <f t="shared" si="11"/>
        <v>5777488.339436</v>
      </c>
      <c r="L80" s="152">
        <f t="shared" si="12"/>
        <v>6.194275248801222</v>
      </c>
    </row>
    <row r="81" spans="1:12" ht="15.75">
      <c r="A81" s="147">
        <v>11</v>
      </c>
      <c r="B81" s="148" t="s">
        <v>238</v>
      </c>
      <c r="C81" s="164">
        <v>1</v>
      </c>
      <c r="D81" s="150">
        <f t="shared" si="9"/>
        <v>198810</v>
      </c>
      <c r="E81" s="151">
        <v>179010</v>
      </c>
      <c r="F81" s="166">
        <v>19800</v>
      </c>
      <c r="G81" s="151">
        <f t="shared" si="10"/>
        <v>3171442.4516000003</v>
      </c>
      <c r="H81" s="151">
        <v>3151642.4516000003</v>
      </c>
      <c r="I81" s="151"/>
      <c r="J81" s="151">
        <v>19800</v>
      </c>
      <c r="K81" s="151">
        <f t="shared" si="11"/>
        <v>2972632.4516000003</v>
      </c>
      <c r="L81" s="152">
        <f t="shared" si="12"/>
        <v>6.268756347752735</v>
      </c>
    </row>
    <row r="82" spans="1:12" ht="15.75">
      <c r="A82" s="147">
        <v>12</v>
      </c>
      <c r="B82" s="148" t="s">
        <v>239</v>
      </c>
      <c r="C82" s="164">
        <v>1</v>
      </c>
      <c r="D82" s="150">
        <f t="shared" si="9"/>
        <v>293340</v>
      </c>
      <c r="E82" s="151">
        <v>254340</v>
      </c>
      <c r="F82" s="166">
        <v>39000</v>
      </c>
      <c r="G82" s="151">
        <f t="shared" si="10"/>
        <v>4735608.239996002</v>
      </c>
      <c r="H82" s="151">
        <v>4696608.239996002</v>
      </c>
      <c r="I82" s="151"/>
      <c r="J82" s="151">
        <v>39000</v>
      </c>
      <c r="K82" s="151">
        <f t="shared" si="11"/>
        <v>4442268.239996002</v>
      </c>
      <c r="L82" s="152">
        <f t="shared" si="12"/>
        <v>6.1943468533251735</v>
      </c>
    </row>
    <row r="83" spans="1:12" ht="15.75">
      <c r="A83" s="167">
        <v>13</v>
      </c>
      <c r="B83" s="168" t="s">
        <v>240</v>
      </c>
      <c r="C83" s="169">
        <v>1</v>
      </c>
      <c r="D83" s="170">
        <f t="shared" si="9"/>
        <v>139108</v>
      </c>
      <c r="E83" s="171">
        <v>133650</v>
      </c>
      <c r="F83" s="172">
        <v>5458</v>
      </c>
      <c r="G83" s="171">
        <f t="shared" si="10"/>
        <v>2961689.299544</v>
      </c>
      <c r="H83" s="171">
        <v>2956231.299544</v>
      </c>
      <c r="I83" s="171"/>
      <c r="J83" s="171">
        <v>5458</v>
      </c>
      <c r="K83" s="171">
        <f t="shared" si="11"/>
        <v>2822581.299544</v>
      </c>
      <c r="L83" s="173">
        <f t="shared" si="12"/>
        <v>4.696914022055519</v>
      </c>
    </row>
    <row r="84" ht="15.75">
      <c r="F84" s="132"/>
    </row>
    <row r="85" spans="4:12" ht="15.75">
      <c r="D85" s="294"/>
      <c r="E85" s="294"/>
      <c r="F85" s="176"/>
      <c r="J85" s="295" t="s">
        <v>241</v>
      </c>
      <c r="K85" s="295"/>
      <c r="L85" s="295"/>
    </row>
    <row r="86" spans="4:12" ht="18.75" customHeight="1">
      <c r="D86" s="296" t="s">
        <v>242</v>
      </c>
      <c r="E86" s="296"/>
      <c r="F86" s="177"/>
      <c r="J86" s="282" t="s">
        <v>243</v>
      </c>
      <c r="K86" s="282"/>
      <c r="L86" s="282"/>
    </row>
    <row r="87" spans="4:6" ht="15.75">
      <c r="D87" s="296"/>
      <c r="E87" s="296"/>
      <c r="F87" s="177"/>
    </row>
    <row r="88" spans="4:6" ht="15.75">
      <c r="D88" s="296"/>
      <c r="E88" s="296"/>
      <c r="F88" s="177"/>
    </row>
    <row r="89" spans="4:6" ht="15.75">
      <c r="D89" s="296"/>
      <c r="E89" s="296"/>
      <c r="F89" s="177"/>
    </row>
    <row r="90" spans="4:6" ht="15.75">
      <c r="D90" s="296"/>
      <c r="E90" s="296"/>
      <c r="F90" s="177"/>
    </row>
    <row r="91" spans="4:12" ht="24.75" customHeight="1">
      <c r="D91" s="296" t="s">
        <v>244</v>
      </c>
      <c r="E91" s="296"/>
      <c r="F91" s="177"/>
      <c r="J91" s="282" t="s">
        <v>245</v>
      </c>
      <c r="K91" s="282"/>
      <c r="L91" s="282"/>
    </row>
    <row r="92" spans="4:6" ht="15.75">
      <c r="D92" s="297"/>
      <c r="E92" s="297"/>
      <c r="F92" s="178"/>
    </row>
    <row r="93" spans="4:6" ht="15.75">
      <c r="D93" s="297"/>
      <c r="E93" s="297"/>
      <c r="F93" s="178"/>
    </row>
  </sheetData>
  <mergeCells count="31">
    <mergeCell ref="D91:E91"/>
    <mergeCell ref="J91:L91"/>
    <mergeCell ref="D92:E92"/>
    <mergeCell ref="D93:E93"/>
    <mergeCell ref="D87:E87"/>
    <mergeCell ref="D88:E88"/>
    <mergeCell ref="D89:E89"/>
    <mergeCell ref="D90:E90"/>
    <mergeCell ref="J7:J12"/>
    <mergeCell ref="D85:E85"/>
    <mergeCell ref="J85:L85"/>
    <mergeCell ref="D86:E86"/>
    <mergeCell ref="J86:L86"/>
    <mergeCell ref="F7:F12"/>
    <mergeCell ref="G7:G12"/>
    <mergeCell ref="H7:H12"/>
    <mergeCell ref="I7:I12"/>
    <mergeCell ref="K5:L5"/>
    <mergeCell ref="A6:A12"/>
    <mergeCell ref="B6:B12"/>
    <mergeCell ref="C6:C12"/>
    <mergeCell ref="D6:F6"/>
    <mergeCell ref="G6:J6"/>
    <mergeCell ref="K6:K12"/>
    <mergeCell ref="L6:L12"/>
    <mergeCell ref="D7:D12"/>
    <mergeCell ref="E7:E12"/>
    <mergeCell ref="A1:C1"/>
    <mergeCell ref="A2:C2"/>
    <mergeCell ref="A3:L3"/>
    <mergeCell ref="A4:L4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20" sqref="E20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O63"/>
  <sheetViews>
    <sheetView workbookViewId="0" topLeftCell="C1">
      <selection activeCell="K14" sqref="C14:K14"/>
    </sheetView>
  </sheetViews>
  <sheetFormatPr defaultColWidth="8.796875" defaultRowHeight="15"/>
  <cols>
    <col min="1" max="1" width="4.59765625" style="6" customWidth="1"/>
    <col min="2" max="2" width="35.19921875" style="3" customWidth="1"/>
    <col min="3" max="3" width="6" style="3" customWidth="1"/>
    <col min="4" max="4" width="10.69921875" style="3" customWidth="1"/>
    <col min="5" max="5" width="10" style="3" customWidth="1"/>
    <col min="6" max="6" width="8" style="3" customWidth="1"/>
    <col min="7" max="7" width="11.19921875" style="3" customWidth="1"/>
    <col min="8" max="8" width="11.5" style="3" customWidth="1"/>
    <col min="9" max="9" width="8.59765625" style="3" customWidth="1"/>
    <col min="10" max="10" width="7.8984375" style="3" customWidth="1"/>
    <col min="11" max="11" width="10.69921875" style="3" customWidth="1"/>
    <col min="12" max="12" width="7.8984375" style="3" customWidth="1"/>
    <col min="13" max="15" width="9" style="24" customWidth="1"/>
    <col min="16" max="16384" width="9" style="3" customWidth="1"/>
  </cols>
  <sheetData>
    <row r="1" spans="1:15" s="77" customFormat="1" ht="15.75">
      <c r="A1" s="277" t="s">
        <v>246</v>
      </c>
      <c r="B1" s="277"/>
      <c r="D1" s="278" t="s">
        <v>247</v>
      </c>
      <c r="E1" s="278"/>
      <c r="F1" s="278"/>
      <c r="G1" s="278"/>
      <c r="H1" s="278"/>
      <c r="I1" s="278"/>
      <c r="J1" s="278"/>
      <c r="K1" s="278"/>
      <c r="M1" s="98"/>
      <c r="N1" s="98"/>
      <c r="O1" s="98"/>
    </row>
    <row r="2" spans="1:15" s="77" customFormat="1" ht="15.75">
      <c r="A2" s="278" t="s">
        <v>84</v>
      </c>
      <c r="B2" s="278"/>
      <c r="D2" s="278" t="s">
        <v>248</v>
      </c>
      <c r="E2" s="278"/>
      <c r="F2" s="278"/>
      <c r="G2" s="278"/>
      <c r="H2" s="278"/>
      <c r="I2" s="278"/>
      <c r="J2" s="278"/>
      <c r="K2" s="278"/>
      <c r="M2" s="98"/>
      <c r="N2" s="98"/>
      <c r="O2" s="98"/>
    </row>
    <row r="3" spans="1:15" s="77" customFormat="1" ht="9" customHeight="1">
      <c r="A3" s="43"/>
      <c r="B3" s="43"/>
      <c r="M3" s="98"/>
      <c r="N3" s="98"/>
      <c r="O3" s="98"/>
    </row>
    <row r="4" spans="1:15" s="77" customFormat="1" ht="17.25" customHeight="1">
      <c r="A4" s="43"/>
      <c r="B4" s="43"/>
      <c r="F4" s="279" t="s">
        <v>249</v>
      </c>
      <c r="G4" s="279"/>
      <c r="H4" s="279"/>
      <c r="I4" s="279"/>
      <c r="J4" s="279"/>
      <c r="M4" s="98"/>
      <c r="N4" s="98"/>
      <c r="O4" s="98"/>
    </row>
    <row r="5" spans="1:15" s="77" customFormat="1" ht="17.25" customHeight="1">
      <c r="A5" s="43"/>
      <c r="B5" s="43"/>
      <c r="F5" s="183"/>
      <c r="G5" s="183"/>
      <c r="H5" s="183"/>
      <c r="I5" s="183"/>
      <c r="J5" s="183"/>
      <c r="M5" s="98"/>
      <c r="N5" s="98"/>
      <c r="O5" s="98"/>
    </row>
    <row r="6" spans="1:15" s="77" customFormat="1" ht="18.75">
      <c r="A6" s="280" t="s">
        <v>81</v>
      </c>
      <c r="B6" s="280"/>
      <c r="C6" s="280"/>
      <c r="D6" s="280"/>
      <c r="E6" s="280"/>
      <c r="F6" s="280"/>
      <c r="G6" s="280"/>
      <c r="H6" s="280"/>
      <c r="I6" s="280"/>
      <c r="J6" s="280"/>
      <c r="K6" s="280"/>
      <c r="L6" s="280"/>
      <c r="M6" s="98"/>
      <c r="N6" s="98"/>
      <c r="O6" s="98"/>
    </row>
    <row r="7" spans="1:15" s="77" customFormat="1" ht="18.75">
      <c r="A7" s="250" t="s">
        <v>82</v>
      </c>
      <c r="B7" s="250"/>
      <c r="C7" s="250"/>
      <c r="D7" s="250"/>
      <c r="E7" s="250"/>
      <c r="F7" s="250"/>
      <c r="G7" s="250"/>
      <c r="H7" s="250"/>
      <c r="I7" s="250"/>
      <c r="J7" s="250"/>
      <c r="K7" s="250"/>
      <c r="L7" s="250"/>
      <c r="M7" s="98"/>
      <c r="N7" s="98"/>
      <c r="O7" s="98"/>
    </row>
    <row r="8" spans="1:15" s="77" customFormat="1" ht="15.75">
      <c r="A8" s="126"/>
      <c r="K8" s="126"/>
      <c r="L8" s="126" t="s">
        <v>13</v>
      </c>
      <c r="M8" s="98"/>
      <c r="N8" s="98"/>
      <c r="O8" s="98"/>
    </row>
    <row r="9" spans="1:15" s="2" customFormat="1" ht="12.75" customHeight="1">
      <c r="A9" s="299" t="s">
        <v>0</v>
      </c>
      <c r="B9" s="298" t="s">
        <v>1</v>
      </c>
      <c r="C9" s="298" t="s">
        <v>4</v>
      </c>
      <c r="D9" s="298" t="s">
        <v>5</v>
      </c>
      <c r="E9" s="298"/>
      <c r="F9" s="298"/>
      <c r="G9" s="298" t="s">
        <v>6</v>
      </c>
      <c r="H9" s="298"/>
      <c r="I9" s="298"/>
      <c r="J9" s="298"/>
      <c r="K9" s="298" t="s">
        <v>12</v>
      </c>
      <c r="L9" s="299" t="s">
        <v>79</v>
      </c>
      <c r="M9" s="25"/>
      <c r="N9" s="25"/>
      <c r="O9" s="25"/>
    </row>
    <row r="10" spans="1:15" s="2" customFormat="1" ht="89.25" customHeight="1">
      <c r="A10" s="276"/>
      <c r="B10" s="298"/>
      <c r="C10" s="298"/>
      <c r="D10" s="1" t="s">
        <v>7</v>
      </c>
      <c r="E10" s="1" t="s">
        <v>8</v>
      </c>
      <c r="F10" s="1" t="s">
        <v>9</v>
      </c>
      <c r="G10" s="1" t="s">
        <v>7</v>
      </c>
      <c r="H10" s="1" t="s">
        <v>16</v>
      </c>
      <c r="I10" s="1" t="s">
        <v>10</v>
      </c>
      <c r="J10" s="1" t="s">
        <v>11</v>
      </c>
      <c r="K10" s="298"/>
      <c r="L10" s="276"/>
      <c r="M10" s="25"/>
      <c r="N10" s="25"/>
      <c r="O10" s="25"/>
    </row>
    <row r="11" spans="1:15" s="5" customFormat="1" ht="12.75">
      <c r="A11" s="4" t="s">
        <v>14</v>
      </c>
      <c r="B11" s="4" t="s">
        <v>15</v>
      </c>
      <c r="C11" s="7">
        <v>1</v>
      </c>
      <c r="D11" s="7" t="s">
        <v>66</v>
      </c>
      <c r="E11" s="7">
        <v>3</v>
      </c>
      <c r="F11" s="7">
        <v>4</v>
      </c>
      <c r="G11" s="7" t="s">
        <v>67</v>
      </c>
      <c r="H11" s="7">
        <v>6</v>
      </c>
      <c r="I11" s="7">
        <v>7</v>
      </c>
      <c r="J11" s="7">
        <v>8</v>
      </c>
      <c r="K11" s="7" t="s">
        <v>75</v>
      </c>
      <c r="L11" s="7" t="s">
        <v>59</v>
      </c>
      <c r="M11" s="26"/>
      <c r="N11" s="26"/>
      <c r="O11" s="26"/>
    </row>
    <row r="12" spans="1:15" s="189" customFormat="1" ht="12.75">
      <c r="A12" s="184"/>
      <c r="B12" s="185" t="s">
        <v>250</v>
      </c>
      <c r="C12" s="186">
        <f>C14</f>
        <v>37</v>
      </c>
      <c r="D12" s="186">
        <f aca="true" t="shared" si="0" ref="D12:L12">D14</f>
        <v>4224165</v>
      </c>
      <c r="E12" s="186">
        <f t="shared" si="0"/>
        <v>4109765</v>
      </c>
      <c r="F12" s="186">
        <f t="shared" si="0"/>
        <v>114400</v>
      </c>
      <c r="G12" s="186">
        <f t="shared" si="0"/>
        <v>110259371</v>
      </c>
      <c r="H12" s="186">
        <f t="shared" si="0"/>
        <v>110144971</v>
      </c>
      <c r="I12" s="186">
        <f t="shared" si="0"/>
        <v>0</v>
      </c>
      <c r="J12" s="186">
        <f t="shared" si="0"/>
        <v>114400</v>
      </c>
      <c r="K12" s="186">
        <f t="shared" si="0"/>
        <v>106035206</v>
      </c>
      <c r="L12" s="187">
        <f t="shared" si="0"/>
        <v>0.03831116540652132</v>
      </c>
      <c r="M12" s="188"/>
      <c r="N12" s="188"/>
      <c r="O12" s="188"/>
    </row>
    <row r="13" spans="1:12" ht="33" customHeight="1">
      <c r="A13" s="17" t="s">
        <v>71</v>
      </c>
      <c r="B13" s="12" t="s">
        <v>70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</row>
    <row r="14" spans="1:15" s="194" customFormat="1" ht="33" customHeight="1">
      <c r="A14" s="190" t="s">
        <v>3</v>
      </c>
      <c r="B14" s="191" t="s">
        <v>68</v>
      </c>
      <c r="C14" s="214">
        <f aca="true" t="shared" si="1" ref="C14:J14">C15+C27+C44</f>
        <v>37</v>
      </c>
      <c r="D14" s="214">
        <f t="shared" si="1"/>
        <v>4224165</v>
      </c>
      <c r="E14" s="214">
        <f t="shared" si="1"/>
        <v>4109765</v>
      </c>
      <c r="F14" s="214">
        <f t="shared" si="1"/>
        <v>114400</v>
      </c>
      <c r="G14" s="214">
        <f t="shared" si="1"/>
        <v>110259371</v>
      </c>
      <c r="H14" s="214">
        <f t="shared" si="1"/>
        <v>110144971</v>
      </c>
      <c r="I14" s="214">
        <f t="shared" si="1"/>
        <v>0</v>
      </c>
      <c r="J14" s="214">
        <f t="shared" si="1"/>
        <v>114400</v>
      </c>
      <c r="K14" s="214">
        <f>K15+K27+K44</f>
        <v>106035206</v>
      </c>
      <c r="L14" s="192">
        <f>D14/G14</f>
        <v>0.03831116540652132</v>
      </c>
      <c r="M14" s="193"/>
      <c r="N14" s="193"/>
      <c r="O14" s="193"/>
    </row>
    <row r="15" spans="1:15" s="200" customFormat="1" ht="12.75">
      <c r="A15" s="195" t="s">
        <v>63</v>
      </c>
      <c r="B15" s="196" t="s">
        <v>251</v>
      </c>
      <c r="C15" s="197">
        <f aca="true" t="shared" si="2" ref="C15:K15">SUM(C16:C26)</f>
        <v>11</v>
      </c>
      <c r="D15" s="197">
        <f t="shared" si="2"/>
        <v>1471715</v>
      </c>
      <c r="E15" s="197">
        <f t="shared" si="2"/>
        <v>1459715</v>
      </c>
      <c r="F15" s="197">
        <f t="shared" si="2"/>
        <v>12000</v>
      </c>
      <c r="G15" s="197">
        <f t="shared" si="2"/>
        <v>16910319</v>
      </c>
      <c r="H15" s="197">
        <f t="shared" si="2"/>
        <v>16898319</v>
      </c>
      <c r="I15" s="197">
        <f t="shared" si="2"/>
        <v>0</v>
      </c>
      <c r="J15" s="197">
        <f t="shared" si="2"/>
        <v>12000</v>
      </c>
      <c r="K15" s="197">
        <f t="shared" si="2"/>
        <v>15438604</v>
      </c>
      <c r="L15" s="198">
        <f>D15/G15</f>
        <v>0.08703058765479232</v>
      </c>
      <c r="M15" s="199"/>
      <c r="N15" s="199"/>
      <c r="O15" s="199"/>
    </row>
    <row r="16" spans="1:12" ht="12.75">
      <c r="A16" s="201" t="s">
        <v>252</v>
      </c>
      <c r="B16" s="202" t="s">
        <v>253</v>
      </c>
      <c r="C16" s="203">
        <v>1</v>
      </c>
      <c r="D16" s="16">
        <f>SUM(E16:F16)</f>
        <v>85540</v>
      </c>
      <c r="E16" s="16">
        <v>85540</v>
      </c>
      <c r="F16" s="16"/>
      <c r="G16" s="16">
        <f>SUM(H16:J16)</f>
        <v>942228</v>
      </c>
      <c r="H16" s="16">
        <v>942228</v>
      </c>
      <c r="I16" s="16"/>
      <c r="J16" s="16"/>
      <c r="K16" s="16">
        <f>G16-D16</f>
        <v>856688</v>
      </c>
      <c r="L16" s="204">
        <f>D16/G16</f>
        <v>0.0907848206591186</v>
      </c>
    </row>
    <row r="17" spans="1:12" ht="12.75">
      <c r="A17" s="201" t="s">
        <v>254</v>
      </c>
      <c r="B17" s="202" t="s">
        <v>255</v>
      </c>
      <c r="C17" s="203">
        <v>1</v>
      </c>
      <c r="D17" s="16">
        <f aca="true" t="shared" si="3" ref="D17:D55">SUM(E17:F17)</f>
        <v>131760</v>
      </c>
      <c r="E17" s="16">
        <v>131760</v>
      </c>
      <c r="F17" s="16"/>
      <c r="G17" s="16">
        <f aca="true" t="shared" si="4" ref="G17:G26">SUM(H17:J17)</f>
        <v>1902606</v>
      </c>
      <c r="H17" s="16">
        <v>1902606</v>
      </c>
      <c r="I17" s="16"/>
      <c r="J17" s="16"/>
      <c r="K17" s="16">
        <f aca="true" t="shared" si="5" ref="K17:K55">G17-D17</f>
        <v>1770846</v>
      </c>
      <c r="L17" s="204">
        <f aca="true" t="shared" si="6" ref="L17:L26">D17/G17</f>
        <v>0.06925238331004947</v>
      </c>
    </row>
    <row r="18" spans="1:12" ht="12.75">
      <c r="A18" s="201" t="s">
        <v>256</v>
      </c>
      <c r="B18" s="202" t="s">
        <v>257</v>
      </c>
      <c r="C18" s="203">
        <v>1</v>
      </c>
      <c r="D18" s="16">
        <f t="shared" si="3"/>
        <v>160641</v>
      </c>
      <c r="E18" s="16">
        <v>160641</v>
      </c>
      <c r="F18" s="16"/>
      <c r="G18" s="16">
        <f t="shared" si="4"/>
        <v>1716248</v>
      </c>
      <c r="H18" s="16">
        <v>1716248</v>
      </c>
      <c r="I18" s="16"/>
      <c r="J18" s="16"/>
      <c r="K18" s="16">
        <f t="shared" si="5"/>
        <v>1555607</v>
      </c>
      <c r="L18" s="204">
        <f t="shared" si="6"/>
        <v>0.09360010907514532</v>
      </c>
    </row>
    <row r="19" spans="1:12" ht="12.75">
      <c r="A19" s="201" t="s">
        <v>258</v>
      </c>
      <c r="B19" s="202" t="s">
        <v>259</v>
      </c>
      <c r="C19" s="203">
        <v>1</v>
      </c>
      <c r="D19" s="16">
        <f t="shared" si="3"/>
        <v>195675</v>
      </c>
      <c r="E19" s="16">
        <v>183675</v>
      </c>
      <c r="F19" s="16">
        <v>12000</v>
      </c>
      <c r="G19" s="16">
        <f t="shared" si="4"/>
        <v>2072422</v>
      </c>
      <c r="H19" s="16">
        <v>2060422</v>
      </c>
      <c r="I19" s="16"/>
      <c r="J19" s="16">
        <v>12000</v>
      </c>
      <c r="K19" s="16">
        <f t="shared" si="5"/>
        <v>1876747</v>
      </c>
      <c r="L19" s="204">
        <f t="shared" si="6"/>
        <v>0.09441851128775897</v>
      </c>
    </row>
    <row r="20" spans="1:12" ht="12.75">
      <c r="A20" s="201" t="s">
        <v>260</v>
      </c>
      <c r="B20" s="202" t="s">
        <v>261</v>
      </c>
      <c r="C20" s="203">
        <v>1</v>
      </c>
      <c r="D20" s="16">
        <f t="shared" si="3"/>
        <v>140400</v>
      </c>
      <c r="E20" s="16">
        <v>140400</v>
      </c>
      <c r="F20" s="16"/>
      <c r="G20" s="16">
        <f t="shared" si="4"/>
        <v>1498476</v>
      </c>
      <c r="H20" s="16">
        <v>1498476</v>
      </c>
      <c r="I20" s="16"/>
      <c r="J20" s="16"/>
      <c r="K20" s="16">
        <f t="shared" si="5"/>
        <v>1358076</v>
      </c>
      <c r="L20" s="204">
        <f t="shared" si="6"/>
        <v>0.09369519431742651</v>
      </c>
    </row>
    <row r="21" spans="1:12" ht="12.75">
      <c r="A21" s="201" t="s">
        <v>262</v>
      </c>
      <c r="B21" s="202" t="s">
        <v>263</v>
      </c>
      <c r="C21" s="203">
        <v>1</v>
      </c>
      <c r="D21" s="16">
        <f t="shared" si="3"/>
        <v>181295</v>
      </c>
      <c r="E21" s="16">
        <v>181295</v>
      </c>
      <c r="F21" s="16"/>
      <c r="G21" s="16">
        <f t="shared" si="4"/>
        <v>1964340</v>
      </c>
      <c r="H21" s="16">
        <v>1964340</v>
      </c>
      <c r="I21" s="16"/>
      <c r="J21" s="16"/>
      <c r="K21" s="16">
        <f t="shared" si="5"/>
        <v>1783045</v>
      </c>
      <c r="L21" s="204">
        <f t="shared" si="6"/>
        <v>0.09229308571835833</v>
      </c>
    </row>
    <row r="22" spans="1:12" ht="12.75">
      <c r="A22" s="201" t="s">
        <v>264</v>
      </c>
      <c r="B22" s="202" t="s">
        <v>265</v>
      </c>
      <c r="C22" s="203">
        <v>1</v>
      </c>
      <c r="D22" s="16">
        <f t="shared" si="3"/>
        <v>153360</v>
      </c>
      <c r="E22" s="16">
        <v>153360</v>
      </c>
      <c r="F22" s="16"/>
      <c r="G22" s="16">
        <f t="shared" si="4"/>
        <v>1785782</v>
      </c>
      <c r="H22" s="16">
        <v>1785782</v>
      </c>
      <c r="I22" s="16"/>
      <c r="J22" s="16"/>
      <c r="K22" s="16">
        <f t="shared" si="5"/>
        <v>1632422</v>
      </c>
      <c r="L22" s="204">
        <f t="shared" si="6"/>
        <v>0.08587834349321474</v>
      </c>
    </row>
    <row r="23" spans="1:12" ht="12.75">
      <c r="A23" s="201" t="s">
        <v>266</v>
      </c>
      <c r="B23" s="202" t="s">
        <v>267</v>
      </c>
      <c r="C23" s="203">
        <v>1</v>
      </c>
      <c r="D23" s="16">
        <f t="shared" si="3"/>
        <v>190350</v>
      </c>
      <c r="E23" s="16">
        <v>190350</v>
      </c>
      <c r="F23" s="16"/>
      <c r="G23" s="16">
        <f t="shared" si="4"/>
        <v>2366662</v>
      </c>
      <c r="H23" s="16">
        <v>2366662</v>
      </c>
      <c r="I23" s="16"/>
      <c r="J23" s="16"/>
      <c r="K23" s="16">
        <f t="shared" si="5"/>
        <v>2176312</v>
      </c>
      <c r="L23" s="204">
        <f t="shared" si="6"/>
        <v>0.08042973605863449</v>
      </c>
    </row>
    <row r="24" spans="1:12" ht="12.75">
      <c r="A24" s="201" t="s">
        <v>268</v>
      </c>
      <c r="B24" s="202" t="s">
        <v>269</v>
      </c>
      <c r="C24" s="203">
        <v>1</v>
      </c>
      <c r="D24" s="16">
        <f t="shared" si="3"/>
        <v>80415</v>
      </c>
      <c r="E24" s="16">
        <v>80415</v>
      </c>
      <c r="F24" s="16"/>
      <c r="G24" s="16">
        <f t="shared" si="4"/>
        <v>869136</v>
      </c>
      <c r="H24" s="16">
        <v>869136</v>
      </c>
      <c r="I24" s="16"/>
      <c r="J24" s="16"/>
      <c r="K24" s="16">
        <f t="shared" si="5"/>
        <v>788721</v>
      </c>
      <c r="L24" s="204">
        <f t="shared" si="6"/>
        <v>0.09252291931297288</v>
      </c>
    </row>
    <row r="25" spans="1:12" ht="12.75">
      <c r="A25" s="201" t="s">
        <v>270</v>
      </c>
      <c r="B25" s="202" t="s">
        <v>271</v>
      </c>
      <c r="C25" s="203">
        <v>1</v>
      </c>
      <c r="D25" s="16">
        <f t="shared" si="3"/>
        <v>54674</v>
      </c>
      <c r="E25" s="16">
        <v>54674</v>
      </c>
      <c r="F25" s="16"/>
      <c r="G25" s="16">
        <f t="shared" si="4"/>
        <v>711172</v>
      </c>
      <c r="H25" s="16">
        <v>711172</v>
      </c>
      <c r="I25" s="16"/>
      <c r="J25" s="16"/>
      <c r="K25" s="16">
        <f t="shared" si="5"/>
        <v>656498</v>
      </c>
      <c r="L25" s="204">
        <f t="shared" si="6"/>
        <v>0.0768787297587644</v>
      </c>
    </row>
    <row r="26" spans="1:12" ht="12.75">
      <c r="A26" s="201" t="s">
        <v>272</v>
      </c>
      <c r="B26" s="202" t="s">
        <v>273</v>
      </c>
      <c r="C26" s="203">
        <v>1</v>
      </c>
      <c r="D26" s="16">
        <f t="shared" si="3"/>
        <v>97605</v>
      </c>
      <c r="E26" s="16">
        <v>97605</v>
      </c>
      <c r="F26" s="16"/>
      <c r="G26" s="16">
        <f t="shared" si="4"/>
        <v>1081247</v>
      </c>
      <c r="H26" s="16">
        <v>1081247</v>
      </c>
      <c r="I26" s="16"/>
      <c r="J26" s="16"/>
      <c r="K26" s="16">
        <f t="shared" si="5"/>
        <v>983642</v>
      </c>
      <c r="L26" s="204">
        <f t="shared" si="6"/>
        <v>0.09027077069346783</v>
      </c>
    </row>
    <row r="27" spans="1:15" s="200" customFormat="1" ht="12.75">
      <c r="A27" s="195" t="s">
        <v>64</v>
      </c>
      <c r="B27" s="205" t="s">
        <v>61</v>
      </c>
      <c r="C27" s="197">
        <f aca="true" t="shared" si="7" ref="C27:K27">SUM(C28:C43)</f>
        <v>16</v>
      </c>
      <c r="D27" s="197">
        <f t="shared" si="7"/>
        <v>0</v>
      </c>
      <c r="E27" s="197">
        <f t="shared" si="7"/>
        <v>0</v>
      </c>
      <c r="F27" s="197">
        <f t="shared" si="7"/>
        <v>0</v>
      </c>
      <c r="G27" s="197">
        <f t="shared" si="7"/>
        <v>50235517</v>
      </c>
      <c r="H27" s="197">
        <f t="shared" si="7"/>
        <v>50235517</v>
      </c>
      <c r="I27" s="197">
        <f t="shared" si="7"/>
        <v>0</v>
      </c>
      <c r="J27" s="197">
        <f t="shared" si="7"/>
        <v>0</v>
      </c>
      <c r="K27" s="197">
        <f t="shared" si="7"/>
        <v>50235517</v>
      </c>
      <c r="L27" s="198">
        <f>D27/G27</f>
        <v>0</v>
      </c>
      <c r="M27" s="199"/>
      <c r="N27" s="199"/>
      <c r="O27" s="199"/>
    </row>
    <row r="28" spans="1:12" ht="12.75">
      <c r="A28" s="201" t="s">
        <v>252</v>
      </c>
      <c r="B28" s="202" t="s">
        <v>274</v>
      </c>
      <c r="C28" s="203">
        <v>1</v>
      </c>
      <c r="D28" s="16">
        <f t="shared" si="3"/>
        <v>0</v>
      </c>
      <c r="E28" s="16"/>
      <c r="F28" s="16"/>
      <c r="G28" s="16">
        <f>SUM(H28:J28)</f>
        <v>3761762</v>
      </c>
      <c r="H28" s="16">
        <v>3761762</v>
      </c>
      <c r="I28" s="16"/>
      <c r="J28" s="16"/>
      <c r="K28" s="16">
        <f t="shared" si="5"/>
        <v>3761762</v>
      </c>
      <c r="L28" s="204">
        <f>D28/G28</f>
        <v>0</v>
      </c>
    </row>
    <row r="29" spans="1:12" ht="12.75">
      <c r="A29" s="201" t="s">
        <v>254</v>
      </c>
      <c r="B29" s="202" t="s">
        <v>275</v>
      </c>
      <c r="C29" s="203">
        <v>1</v>
      </c>
      <c r="D29" s="16">
        <f t="shared" si="3"/>
        <v>0</v>
      </c>
      <c r="E29" s="16"/>
      <c r="F29" s="16"/>
      <c r="G29" s="16">
        <f aca="true" t="shared" si="8" ref="G29:G55">SUM(H29:J29)</f>
        <v>4236028</v>
      </c>
      <c r="H29" s="16">
        <v>4236028</v>
      </c>
      <c r="I29" s="16"/>
      <c r="J29" s="16"/>
      <c r="K29" s="16">
        <f t="shared" si="5"/>
        <v>4236028</v>
      </c>
      <c r="L29" s="204">
        <f aca="true" t="shared" si="9" ref="L29:L55">D29/G29</f>
        <v>0</v>
      </c>
    </row>
    <row r="30" spans="1:12" ht="12.75">
      <c r="A30" s="201" t="s">
        <v>256</v>
      </c>
      <c r="B30" s="202" t="s">
        <v>276</v>
      </c>
      <c r="C30" s="203">
        <v>1</v>
      </c>
      <c r="D30" s="16">
        <f t="shared" si="3"/>
        <v>0</v>
      </c>
      <c r="E30" s="16"/>
      <c r="F30" s="16"/>
      <c r="G30" s="16">
        <f t="shared" si="8"/>
        <v>4062669</v>
      </c>
      <c r="H30" s="16">
        <v>4062669</v>
      </c>
      <c r="I30" s="16"/>
      <c r="J30" s="16"/>
      <c r="K30" s="16">
        <f t="shared" si="5"/>
        <v>4062669</v>
      </c>
      <c r="L30" s="204">
        <f t="shared" si="9"/>
        <v>0</v>
      </c>
    </row>
    <row r="31" spans="1:12" ht="12.75">
      <c r="A31" s="201" t="s">
        <v>258</v>
      </c>
      <c r="B31" s="202" t="s">
        <v>277</v>
      </c>
      <c r="C31" s="203">
        <v>1</v>
      </c>
      <c r="D31" s="16">
        <f t="shared" si="3"/>
        <v>0</v>
      </c>
      <c r="E31" s="16"/>
      <c r="F31" s="16"/>
      <c r="G31" s="16">
        <f t="shared" si="8"/>
        <v>5014775</v>
      </c>
      <c r="H31" s="16">
        <v>5014775</v>
      </c>
      <c r="I31" s="16"/>
      <c r="J31" s="16"/>
      <c r="K31" s="16">
        <f t="shared" si="5"/>
        <v>5014775</v>
      </c>
      <c r="L31" s="204">
        <f t="shared" si="9"/>
        <v>0</v>
      </c>
    </row>
    <row r="32" spans="1:12" ht="12.75">
      <c r="A32" s="201" t="s">
        <v>260</v>
      </c>
      <c r="B32" s="202" t="s">
        <v>278</v>
      </c>
      <c r="C32" s="203">
        <v>1</v>
      </c>
      <c r="D32" s="16">
        <f t="shared" si="3"/>
        <v>0</v>
      </c>
      <c r="E32" s="16"/>
      <c r="F32" s="16"/>
      <c r="G32" s="16">
        <f t="shared" si="8"/>
        <v>1947893</v>
      </c>
      <c r="H32" s="16">
        <v>1947893</v>
      </c>
      <c r="I32" s="16"/>
      <c r="J32" s="16"/>
      <c r="K32" s="16">
        <f t="shared" si="5"/>
        <v>1947893</v>
      </c>
      <c r="L32" s="204">
        <f t="shared" si="9"/>
        <v>0</v>
      </c>
    </row>
    <row r="33" spans="1:12" ht="12.75">
      <c r="A33" s="201" t="s">
        <v>262</v>
      </c>
      <c r="B33" s="202" t="s">
        <v>279</v>
      </c>
      <c r="C33" s="203">
        <v>1</v>
      </c>
      <c r="D33" s="16">
        <f t="shared" si="3"/>
        <v>0</v>
      </c>
      <c r="E33" s="16"/>
      <c r="F33" s="16"/>
      <c r="G33" s="16">
        <f t="shared" si="8"/>
        <v>2867255</v>
      </c>
      <c r="H33" s="16">
        <v>2867255</v>
      </c>
      <c r="I33" s="16"/>
      <c r="J33" s="16"/>
      <c r="K33" s="16">
        <f t="shared" si="5"/>
        <v>2867255</v>
      </c>
      <c r="L33" s="204">
        <f t="shared" si="9"/>
        <v>0</v>
      </c>
    </row>
    <row r="34" spans="1:12" ht="12.75">
      <c r="A34" s="201" t="s">
        <v>264</v>
      </c>
      <c r="B34" s="202" t="s">
        <v>280</v>
      </c>
      <c r="C34" s="203">
        <v>1</v>
      </c>
      <c r="D34" s="16">
        <f t="shared" si="3"/>
        <v>0</v>
      </c>
      <c r="E34" s="16"/>
      <c r="F34" s="16"/>
      <c r="G34" s="16">
        <f t="shared" si="8"/>
        <v>2909067</v>
      </c>
      <c r="H34" s="16">
        <v>2909067</v>
      </c>
      <c r="I34" s="16"/>
      <c r="J34" s="16"/>
      <c r="K34" s="16">
        <f t="shared" si="5"/>
        <v>2909067</v>
      </c>
      <c r="L34" s="204">
        <f t="shared" si="9"/>
        <v>0</v>
      </c>
    </row>
    <row r="35" spans="1:12" ht="12.75">
      <c r="A35" s="201" t="s">
        <v>266</v>
      </c>
      <c r="B35" s="202" t="s">
        <v>281</v>
      </c>
      <c r="C35" s="203">
        <v>1</v>
      </c>
      <c r="D35" s="16">
        <f t="shared" si="3"/>
        <v>0</v>
      </c>
      <c r="E35" s="16"/>
      <c r="F35" s="16"/>
      <c r="G35" s="16">
        <f t="shared" si="8"/>
        <v>3281498</v>
      </c>
      <c r="H35" s="16">
        <v>3281498</v>
      </c>
      <c r="I35" s="16"/>
      <c r="J35" s="16"/>
      <c r="K35" s="16">
        <f t="shared" si="5"/>
        <v>3281498</v>
      </c>
      <c r="L35" s="204">
        <f t="shared" si="9"/>
        <v>0</v>
      </c>
    </row>
    <row r="36" spans="1:12" ht="12.75">
      <c r="A36" s="201" t="s">
        <v>268</v>
      </c>
      <c r="B36" s="202" t="s">
        <v>282</v>
      </c>
      <c r="C36" s="203">
        <v>1</v>
      </c>
      <c r="D36" s="16">
        <f t="shared" si="3"/>
        <v>0</v>
      </c>
      <c r="E36" s="16"/>
      <c r="F36" s="16"/>
      <c r="G36" s="16">
        <f t="shared" si="8"/>
        <v>3189132</v>
      </c>
      <c r="H36" s="16">
        <v>3189132</v>
      </c>
      <c r="I36" s="16"/>
      <c r="J36" s="16"/>
      <c r="K36" s="16">
        <f t="shared" si="5"/>
        <v>3189132</v>
      </c>
      <c r="L36" s="204">
        <f t="shared" si="9"/>
        <v>0</v>
      </c>
    </row>
    <row r="37" spans="1:12" ht="12.75">
      <c r="A37" s="201" t="s">
        <v>270</v>
      </c>
      <c r="B37" s="202" t="s">
        <v>283</v>
      </c>
      <c r="C37" s="203">
        <v>1</v>
      </c>
      <c r="D37" s="16">
        <f t="shared" si="3"/>
        <v>0</v>
      </c>
      <c r="E37" s="16"/>
      <c r="F37" s="16"/>
      <c r="G37" s="16">
        <f t="shared" si="8"/>
        <v>2285327</v>
      </c>
      <c r="H37" s="16">
        <v>2285327</v>
      </c>
      <c r="I37" s="16"/>
      <c r="J37" s="16"/>
      <c r="K37" s="16">
        <f t="shared" si="5"/>
        <v>2285327</v>
      </c>
      <c r="L37" s="204">
        <f t="shared" si="9"/>
        <v>0</v>
      </c>
    </row>
    <row r="38" spans="1:12" ht="12.75">
      <c r="A38" s="201" t="s">
        <v>272</v>
      </c>
      <c r="B38" s="202" t="s">
        <v>284</v>
      </c>
      <c r="C38" s="203">
        <v>1</v>
      </c>
      <c r="D38" s="16">
        <f t="shared" si="3"/>
        <v>0</v>
      </c>
      <c r="E38" s="16"/>
      <c r="F38" s="16"/>
      <c r="G38" s="16">
        <f t="shared" si="8"/>
        <v>3358688</v>
      </c>
      <c r="H38" s="16">
        <v>3358688</v>
      </c>
      <c r="I38" s="16"/>
      <c r="J38" s="16"/>
      <c r="K38" s="16">
        <f t="shared" si="5"/>
        <v>3358688</v>
      </c>
      <c r="L38" s="204">
        <f t="shared" si="9"/>
        <v>0</v>
      </c>
    </row>
    <row r="39" spans="1:12" ht="12.75">
      <c r="A39" s="201" t="s">
        <v>285</v>
      </c>
      <c r="B39" s="202" t="s">
        <v>286</v>
      </c>
      <c r="C39" s="203">
        <v>1</v>
      </c>
      <c r="D39" s="16">
        <f t="shared" si="3"/>
        <v>0</v>
      </c>
      <c r="E39" s="16"/>
      <c r="F39" s="16"/>
      <c r="G39" s="16">
        <f t="shared" si="8"/>
        <v>3641424</v>
      </c>
      <c r="H39" s="16">
        <v>3641424</v>
      </c>
      <c r="I39" s="16"/>
      <c r="J39" s="16"/>
      <c r="K39" s="16">
        <f t="shared" si="5"/>
        <v>3641424</v>
      </c>
      <c r="L39" s="204">
        <f t="shared" si="9"/>
        <v>0</v>
      </c>
    </row>
    <row r="40" spans="1:12" ht="12.75">
      <c r="A40" s="201" t="s">
        <v>287</v>
      </c>
      <c r="B40" s="202" t="s">
        <v>288</v>
      </c>
      <c r="C40" s="203">
        <v>1</v>
      </c>
      <c r="D40" s="16">
        <f t="shared" si="3"/>
        <v>0</v>
      </c>
      <c r="E40" s="16"/>
      <c r="F40" s="16"/>
      <c r="G40" s="16">
        <f t="shared" si="8"/>
        <v>2023518</v>
      </c>
      <c r="H40" s="16">
        <v>2023518</v>
      </c>
      <c r="I40" s="16"/>
      <c r="J40" s="16"/>
      <c r="K40" s="16">
        <f t="shared" si="5"/>
        <v>2023518</v>
      </c>
      <c r="L40" s="204">
        <f t="shared" si="9"/>
        <v>0</v>
      </c>
    </row>
    <row r="41" spans="1:12" ht="12.75">
      <c r="A41" s="201" t="s">
        <v>289</v>
      </c>
      <c r="B41" s="202" t="s">
        <v>290</v>
      </c>
      <c r="C41" s="203">
        <v>1</v>
      </c>
      <c r="D41" s="16">
        <f t="shared" si="3"/>
        <v>0</v>
      </c>
      <c r="E41" s="16"/>
      <c r="F41" s="16"/>
      <c r="G41" s="16">
        <f t="shared" si="8"/>
        <v>2439224</v>
      </c>
      <c r="H41" s="16">
        <v>2439224</v>
      </c>
      <c r="I41" s="16"/>
      <c r="J41" s="16"/>
      <c r="K41" s="16">
        <f t="shared" si="5"/>
        <v>2439224</v>
      </c>
      <c r="L41" s="204">
        <f t="shared" si="9"/>
        <v>0</v>
      </c>
    </row>
    <row r="42" spans="1:12" ht="12.75">
      <c r="A42" s="201" t="s">
        <v>291</v>
      </c>
      <c r="B42" s="202" t="s">
        <v>292</v>
      </c>
      <c r="C42" s="203">
        <v>1</v>
      </c>
      <c r="D42" s="16">
        <f t="shared" si="3"/>
        <v>0</v>
      </c>
      <c r="E42" s="16"/>
      <c r="F42" s="16"/>
      <c r="G42" s="16">
        <f t="shared" si="8"/>
        <v>2360287</v>
      </c>
      <c r="H42" s="16">
        <v>2360287</v>
      </c>
      <c r="I42" s="16"/>
      <c r="J42" s="16"/>
      <c r="K42" s="16">
        <f t="shared" si="5"/>
        <v>2360287</v>
      </c>
      <c r="L42" s="204">
        <f t="shared" si="9"/>
        <v>0</v>
      </c>
    </row>
    <row r="43" spans="1:12" ht="12.75">
      <c r="A43" s="201" t="s">
        <v>293</v>
      </c>
      <c r="B43" s="202" t="s">
        <v>294</v>
      </c>
      <c r="C43" s="203">
        <v>1</v>
      </c>
      <c r="D43" s="16">
        <f t="shared" si="3"/>
        <v>0</v>
      </c>
      <c r="E43" s="16"/>
      <c r="F43" s="16"/>
      <c r="G43" s="16">
        <f t="shared" si="8"/>
        <v>2856970</v>
      </c>
      <c r="H43" s="16">
        <v>2856970</v>
      </c>
      <c r="I43" s="16"/>
      <c r="J43" s="16"/>
      <c r="K43" s="16">
        <f t="shared" si="5"/>
        <v>2856970</v>
      </c>
      <c r="L43" s="204">
        <f t="shared" si="9"/>
        <v>0</v>
      </c>
    </row>
    <row r="44" spans="1:15" s="200" customFormat="1" ht="12.75">
      <c r="A44" s="195" t="s">
        <v>65</v>
      </c>
      <c r="B44" s="205" t="s">
        <v>62</v>
      </c>
      <c r="C44" s="197">
        <f aca="true" t="shared" si="10" ref="C44:K44">SUM(C45:C55)</f>
        <v>10</v>
      </c>
      <c r="D44" s="197">
        <f t="shared" si="10"/>
        <v>2752450</v>
      </c>
      <c r="E44" s="197">
        <f t="shared" si="10"/>
        <v>2650050</v>
      </c>
      <c r="F44" s="197">
        <f t="shared" si="10"/>
        <v>102400</v>
      </c>
      <c r="G44" s="197">
        <f t="shared" si="10"/>
        <v>43113535</v>
      </c>
      <c r="H44" s="197">
        <f t="shared" si="10"/>
        <v>43011135</v>
      </c>
      <c r="I44" s="197">
        <f t="shared" si="10"/>
        <v>0</v>
      </c>
      <c r="J44" s="197">
        <f t="shared" si="10"/>
        <v>102400</v>
      </c>
      <c r="K44" s="197">
        <f t="shared" si="10"/>
        <v>40361085</v>
      </c>
      <c r="L44" s="198">
        <f t="shared" si="9"/>
        <v>0.06384190022924355</v>
      </c>
      <c r="M44" s="199"/>
      <c r="N44" s="199"/>
      <c r="O44" s="199"/>
    </row>
    <row r="45" spans="1:12" ht="12.75">
      <c r="A45" s="201" t="s">
        <v>252</v>
      </c>
      <c r="B45" s="202" t="s">
        <v>295</v>
      </c>
      <c r="C45" s="203">
        <v>1</v>
      </c>
      <c r="D45" s="16">
        <f t="shared" si="3"/>
        <v>208350</v>
      </c>
      <c r="E45" s="16">
        <v>190350</v>
      </c>
      <c r="F45" s="16">
        <v>18000</v>
      </c>
      <c r="G45" s="16">
        <f>SUM(H45:J45)</f>
        <v>4126593</v>
      </c>
      <c r="H45" s="16">
        <v>4108593</v>
      </c>
      <c r="I45" s="16"/>
      <c r="J45" s="16">
        <v>18000</v>
      </c>
      <c r="K45" s="16">
        <f t="shared" si="5"/>
        <v>3918243</v>
      </c>
      <c r="L45" s="204">
        <f t="shared" si="9"/>
        <v>0.05048959274636486</v>
      </c>
    </row>
    <row r="46" spans="1:12" ht="12.75">
      <c r="A46" s="201" t="s">
        <v>254</v>
      </c>
      <c r="B46" s="202" t="s">
        <v>296</v>
      </c>
      <c r="C46" s="203">
        <v>1</v>
      </c>
      <c r="D46" s="16">
        <f t="shared" si="3"/>
        <v>216360</v>
      </c>
      <c r="E46" s="16">
        <v>207360</v>
      </c>
      <c r="F46" s="16">
        <v>9000</v>
      </c>
      <c r="G46" s="16">
        <f t="shared" si="8"/>
        <v>4004240</v>
      </c>
      <c r="H46" s="16">
        <v>3995240</v>
      </c>
      <c r="I46" s="16"/>
      <c r="J46" s="16">
        <v>9000</v>
      </c>
      <c r="K46" s="16">
        <f t="shared" si="5"/>
        <v>3787880</v>
      </c>
      <c r="L46" s="204">
        <f t="shared" si="9"/>
        <v>0.05403272531117016</v>
      </c>
    </row>
    <row r="47" spans="1:12" ht="12.75">
      <c r="A47" s="201" t="s">
        <v>256</v>
      </c>
      <c r="B47" s="202" t="s">
        <v>297</v>
      </c>
      <c r="C47" s="203">
        <v>1</v>
      </c>
      <c r="D47" s="16">
        <f t="shared" si="3"/>
        <v>235800</v>
      </c>
      <c r="E47" s="16">
        <v>226800</v>
      </c>
      <c r="F47" s="16">
        <v>9000</v>
      </c>
      <c r="G47" s="16">
        <f t="shared" si="8"/>
        <v>4088139</v>
      </c>
      <c r="H47" s="16">
        <v>4079139</v>
      </c>
      <c r="I47" s="16"/>
      <c r="J47" s="16">
        <v>9000</v>
      </c>
      <c r="K47" s="16">
        <f t="shared" si="5"/>
        <v>3852339</v>
      </c>
      <c r="L47" s="204">
        <f t="shared" si="9"/>
        <v>0.0576790564117316</v>
      </c>
    </row>
    <row r="48" spans="1:12" ht="12.75">
      <c r="A48" s="201" t="s">
        <v>258</v>
      </c>
      <c r="B48" s="202" t="s">
        <v>298</v>
      </c>
      <c r="C48" s="203">
        <v>1</v>
      </c>
      <c r="D48" s="16">
        <f t="shared" si="3"/>
        <v>530825</v>
      </c>
      <c r="E48" s="16">
        <v>509625</v>
      </c>
      <c r="F48" s="16">
        <v>21200</v>
      </c>
      <c r="G48" s="16">
        <f t="shared" si="8"/>
        <v>5692022</v>
      </c>
      <c r="H48" s="16">
        <v>5670822</v>
      </c>
      <c r="I48" s="16"/>
      <c r="J48" s="16">
        <v>21200</v>
      </c>
      <c r="K48" s="16">
        <f t="shared" si="5"/>
        <v>5161197</v>
      </c>
      <c r="L48" s="204">
        <f t="shared" si="9"/>
        <v>0.09325772106994668</v>
      </c>
    </row>
    <row r="49" spans="1:12" ht="12.75">
      <c r="A49" s="201" t="s">
        <v>260</v>
      </c>
      <c r="B49" s="202" t="s">
        <v>299</v>
      </c>
      <c r="C49" s="203">
        <v>1</v>
      </c>
      <c r="D49" s="16">
        <f t="shared" si="3"/>
        <v>192870</v>
      </c>
      <c r="E49" s="16">
        <v>183870</v>
      </c>
      <c r="F49" s="16">
        <v>9000</v>
      </c>
      <c r="G49" s="16">
        <f t="shared" si="8"/>
        <v>3657184</v>
      </c>
      <c r="H49" s="16">
        <v>3648184</v>
      </c>
      <c r="I49" s="16"/>
      <c r="J49" s="16">
        <v>9000</v>
      </c>
      <c r="K49" s="16">
        <f t="shared" si="5"/>
        <v>3464314</v>
      </c>
      <c r="L49" s="204">
        <f t="shared" si="9"/>
        <v>0.05273729733040503</v>
      </c>
    </row>
    <row r="50" spans="1:12" ht="12.75">
      <c r="A50" s="201" t="s">
        <v>262</v>
      </c>
      <c r="B50" s="202" t="s">
        <v>300</v>
      </c>
      <c r="C50" s="203">
        <v>1</v>
      </c>
      <c r="D50" s="16">
        <f t="shared" si="3"/>
        <v>284715</v>
      </c>
      <c r="E50" s="16">
        <v>284715</v>
      </c>
      <c r="F50" s="16"/>
      <c r="G50" s="16">
        <f t="shared" si="8"/>
        <v>4479022</v>
      </c>
      <c r="H50" s="16">
        <v>4479022</v>
      </c>
      <c r="I50" s="16"/>
      <c r="J50" s="16"/>
      <c r="K50" s="16">
        <f t="shared" si="5"/>
        <v>4194307</v>
      </c>
      <c r="L50" s="204">
        <f t="shared" si="9"/>
        <v>0.06356633211446606</v>
      </c>
    </row>
    <row r="51" spans="1:12" ht="12.75">
      <c r="A51" s="201" t="s">
        <v>264</v>
      </c>
      <c r="B51" s="202" t="s">
        <v>301</v>
      </c>
      <c r="C51" s="203">
        <v>1</v>
      </c>
      <c r="D51" s="16">
        <f t="shared" si="3"/>
        <v>243810</v>
      </c>
      <c r="E51" s="16">
        <v>243810</v>
      </c>
      <c r="F51" s="16"/>
      <c r="G51" s="16">
        <f t="shared" si="8"/>
        <v>3723291</v>
      </c>
      <c r="H51" s="16">
        <v>3723291</v>
      </c>
      <c r="I51" s="16"/>
      <c r="J51" s="16"/>
      <c r="K51" s="16">
        <f t="shared" si="5"/>
        <v>3479481</v>
      </c>
      <c r="L51" s="204">
        <f t="shared" si="9"/>
        <v>0.06548239178726561</v>
      </c>
    </row>
    <row r="52" spans="1:12" ht="12.75">
      <c r="A52" s="201" t="s">
        <v>266</v>
      </c>
      <c r="B52" s="202" t="s">
        <v>302</v>
      </c>
      <c r="C52" s="203">
        <v>1</v>
      </c>
      <c r="D52" s="16">
        <f t="shared" si="3"/>
        <v>573635</v>
      </c>
      <c r="E52" s="16">
        <v>537435</v>
      </c>
      <c r="F52" s="16">
        <v>36200</v>
      </c>
      <c r="G52" s="16">
        <f t="shared" si="8"/>
        <v>7924927</v>
      </c>
      <c r="H52" s="16">
        <v>7888727</v>
      </c>
      <c r="I52" s="16"/>
      <c r="J52" s="16">
        <v>36200</v>
      </c>
      <c r="K52" s="16">
        <f t="shared" si="5"/>
        <v>7351292</v>
      </c>
      <c r="L52" s="204">
        <f t="shared" si="9"/>
        <v>0.07238363205112174</v>
      </c>
    </row>
    <row r="53" spans="1:12" ht="12.75">
      <c r="A53" s="201" t="s">
        <v>268</v>
      </c>
      <c r="B53" s="202" t="s">
        <v>303</v>
      </c>
      <c r="C53" s="203">
        <v>1</v>
      </c>
      <c r="D53" s="16">
        <f t="shared" si="3"/>
        <v>162000</v>
      </c>
      <c r="E53" s="16">
        <v>162000</v>
      </c>
      <c r="F53" s="16"/>
      <c r="G53" s="16">
        <f t="shared" si="8"/>
        <v>2995450</v>
      </c>
      <c r="H53" s="16">
        <v>2995450</v>
      </c>
      <c r="I53" s="16"/>
      <c r="J53" s="16"/>
      <c r="K53" s="16">
        <f t="shared" si="5"/>
        <v>2833450</v>
      </c>
      <c r="L53" s="204">
        <f t="shared" si="9"/>
        <v>0.054082024403678916</v>
      </c>
    </row>
    <row r="54" spans="1:12" ht="12.75">
      <c r="A54" s="201" t="s">
        <v>270</v>
      </c>
      <c r="B54" s="202" t="s">
        <v>304</v>
      </c>
      <c r="C54" s="203">
        <v>1</v>
      </c>
      <c r="D54" s="16">
        <f t="shared" si="3"/>
        <v>104085</v>
      </c>
      <c r="E54" s="16">
        <v>104085</v>
      </c>
      <c r="F54" s="16"/>
      <c r="G54" s="16">
        <f t="shared" si="8"/>
        <v>2340092</v>
      </c>
      <c r="H54" s="16">
        <v>2340092</v>
      </c>
      <c r="I54" s="16"/>
      <c r="J54" s="16"/>
      <c r="K54" s="16">
        <f t="shared" si="5"/>
        <v>2236007</v>
      </c>
      <c r="L54" s="204">
        <f t="shared" si="9"/>
        <v>0.04447902048295537</v>
      </c>
    </row>
    <row r="55" spans="1:12" ht="12.75">
      <c r="A55" s="206" t="s">
        <v>272</v>
      </c>
      <c r="B55" s="207" t="s">
        <v>305</v>
      </c>
      <c r="C55" s="203"/>
      <c r="D55" s="16">
        <f t="shared" si="3"/>
        <v>0</v>
      </c>
      <c r="E55" s="16"/>
      <c r="F55" s="16"/>
      <c r="G55" s="208">
        <f t="shared" si="8"/>
        <v>82575</v>
      </c>
      <c r="H55" s="208">
        <v>82575</v>
      </c>
      <c r="I55" s="208"/>
      <c r="J55" s="208"/>
      <c r="K55" s="208">
        <f t="shared" si="5"/>
        <v>82575</v>
      </c>
      <c r="L55" s="209">
        <f t="shared" si="9"/>
        <v>0</v>
      </c>
    </row>
    <row r="56" spans="2:11" ht="12.75">
      <c r="B56" s="8"/>
      <c r="C56" s="8"/>
      <c r="D56" s="8"/>
      <c r="E56" s="8"/>
      <c r="F56" s="8"/>
      <c r="G56" s="8"/>
      <c r="H56" s="210"/>
      <c r="I56" s="210"/>
      <c r="J56" s="210"/>
      <c r="K56" s="210"/>
    </row>
    <row r="57" spans="1:15" s="76" customFormat="1" ht="15.75">
      <c r="A57" s="211"/>
      <c r="B57" s="43" t="s">
        <v>306</v>
      </c>
      <c r="I57" s="278" t="s">
        <v>243</v>
      </c>
      <c r="J57" s="278"/>
      <c r="K57" s="278"/>
      <c r="M57" s="212"/>
      <c r="N57" s="212"/>
      <c r="O57" s="212"/>
    </row>
    <row r="58" spans="1:15" s="76" customFormat="1" ht="15.75">
      <c r="A58" s="211"/>
      <c r="B58" s="43"/>
      <c r="M58" s="212"/>
      <c r="N58" s="212"/>
      <c r="O58" s="212"/>
    </row>
    <row r="59" spans="1:15" s="76" customFormat="1" ht="15.75">
      <c r="A59" s="211"/>
      <c r="B59" s="43"/>
      <c r="M59" s="212"/>
      <c r="N59" s="212"/>
      <c r="O59" s="212"/>
    </row>
    <row r="60" spans="1:15" s="76" customFormat="1" ht="15.75">
      <c r="A60" s="211"/>
      <c r="B60" s="43"/>
      <c r="M60" s="212"/>
      <c r="N60" s="212"/>
      <c r="O60" s="212"/>
    </row>
    <row r="61" spans="1:15" s="76" customFormat="1" ht="15.75">
      <c r="A61" s="211"/>
      <c r="B61" s="43"/>
      <c r="M61" s="212"/>
      <c r="N61" s="212"/>
      <c r="O61" s="212"/>
    </row>
    <row r="62" spans="1:15" s="76" customFormat="1" ht="15.75">
      <c r="A62" s="211"/>
      <c r="B62" s="43"/>
      <c r="M62" s="212"/>
      <c r="N62" s="212"/>
      <c r="O62" s="212"/>
    </row>
    <row r="63" spans="1:15" s="76" customFormat="1" ht="15.75">
      <c r="A63" s="211"/>
      <c r="B63" s="43" t="s">
        <v>307</v>
      </c>
      <c r="I63" s="278" t="s">
        <v>308</v>
      </c>
      <c r="J63" s="278"/>
      <c r="K63" s="278"/>
      <c r="M63" s="212"/>
      <c r="N63" s="212"/>
      <c r="O63" s="212"/>
    </row>
  </sheetData>
  <mergeCells count="16">
    <mergeCell ref="I57:K57"/>
    <mergeCell ref="I63:K63"/>
    <mergeCell ref="F4:J4"/>
    <mergeCell ref="A6:L6"/>
    <mergeCell ref="A7:L7"/>
    <mergeCell ref="A9:A10"/>
    <mergeCell ref="B9:B10"/>
    <mergeCell ref="C9:C10"/>
    <mergeCell ref="D9:F9"/>
    <mergeCell ref="G9:J9"/>
    <mergeCell ref="K9:K10"/>
    <mergeCell ref="L9:L10"/>
    <mergeCell ref="A1:B1"/>
    <mergeCell ref="D1:K1"/>
    <mergeCell ref="A2:B2"/>
    <mergeCell ref="D2:K2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2:R75"/>
  <sheetViews>
    <sheetView workbookViewId="0" topLeftCell="E5">
      <selection activeCell="K12" sqref="A12:K12"/>
    </sheetView>
  </sheetViews>
  <sheetFormatPr defaultColWidth="8.796875" defaultRowHeight="15"/>
  <cols>
    <col min="1" max="1" width="4.59765625" style="6" customWidth="1"/>
    <col min="2" max="2" width="27.5" style="3" customWidth="1"/>
    <col min="3" max="3" width="7.09765625" style="3" customWidth="1"/>
    <col min="4" max="4" width="10.69921875" style="3" customWidth="1"/>
    <col min="5" max="5" width="11.69921875" style="3" customWidth="1"/>
    <col min="6" max="6" width="8.69921875" style="3" customWidth="1"/>
    <col min="7" max="7" width="13" style="3" customWidth="1"/>
    <col min="8" max="8" width="12.19921875" style="3" customWidth="1"/>
    <col min="9" max="9" width="7" style="3" customWidth="1"/>
    <col min="10" max="10" width="7.5" style="3" customWidth="1"/>
    <col min="11" max="11" width="11.8984375" style="3" customWidth="1"/>
    <col min="12" max="12" width="10.19921875" style="3" customWidth="1"/>
    <col min="13" max="13" width="11.69921875" style="24" customWidth="1"/>
    <col min="14" max="14" width="12.8984375" style="24" customWidth="1"/>
    <col min="15" max="17" width="9" style="24" customWidth="1"/>
    <col min="18" max="18" width="11.3984375" style="3" customWidth="1"/>
    <col min="19" max="16384" width="9" style="3" customWidth="1"/>
  </cols>
  <sheetData>
    <row r="2" spans="1:9" ht="18" customHeight="1">
      <c r="A2" s="252" t="s">
        <v>108</v>
      </c>
      <c r="B2" s="252"/>
      <c r="E2" s="280" t="s">
        <v>109</v>
      </c>
      <c r="F2" s="280"/>
      <c r="G2" s="280"/>
      <c r="H2" s="280"/>
      <c r="I2" s="280"/>
    </row>
    <row r="3" spans="1:9" ht="18.75">
      <c r="A3" s="280" t="s">
        <v>110</v>
      </c>
      <c r="B3" s="280"/>
      <c r="E3" s="278" t="s">
        <v>111</v>
      </c>
      <c r="F3" s="278"/>
      <c r="G3" s="278"/>
      <c r="H3" s="278"/>
      <c r="I3" s="278"/>
    </row>
    <row r="4" ht="19.5" customHeight="1"/>
    <row r="5" spans="1:13" ht="25.5" customHeight="1">
      <c r="A5" s="280" t="s">
        <v>81</v>
      </c>
      <c r="B5" s="280"/>
      <c r="C5" s="280"/>
      <c r="D5" s="280"/>
      <c r="E5" s="280"/>
      <c r="F5" s="280"/>
      <c r="G5" s="280"/>
      <c r="H5" s="280"/>
      <c r="I5" s="280"/>
      <c r="J5" s="280"/>
      <c r="K5" s="280"/>
      <c r="L5" s="280"/>
      <c r="M5" s="34"/>
    </row>
    <row r="6" spans="1:13" ht="24" customHeight="1">
      <c r="A6" s="277" t="s">
        <v>82</v>
      </c>
      <c r="B6" s="277"/>
      <c r="C6" s="277"/>
      <c r="D6" s="277"/>
      <c r="E6" s="277"/>
      <c r="F6" s="277"/>
      <c r="G6" s="277"/>
      <c r="H6" s="277"/>
      <c r="I6" s="277"/>
      <c r="J6" s="277"/>
      <c r="K6" s="277"/>
      <c r="L6" s="277"/>
      <c r="M6" s="35"/>
    </row>
    <row r="7" spans="11:12" ht="18.75" customHeight="1">
      <c r="K7" s="6"/>
      <c r="L7" s="6" t="s">
        <v>13</v>
      </c>
    </row>
    <row r="8" spans="1:17" s="2" customFormat="1" ht="28.5" customHeight="1">
      <c r="A8" s="299" t="s">
        <v>0</v>
      </c>
      <c r="B8" s="298" t="s">
        <v>1</v>
      </c>
      <c r="C8" s="298" t="s">
        <v>4</v>
      </c>
      <c r="D8" s="298" t="s">
        <v>5</v>
      </c>
      <c r="E8" s="298"/>
      <c r="F8" s="298"/>
      <c r="G8" s="298" t="s">
        <v>6</v>
      </c>
      <c r="H8" s="298"/>
      <c r="I8" s="298"/>
      <c r="J8" s="298"/>
      <c r="K8" s="298" t="s">
        <v>12</v>
      </c>
      <c r="L8" s="299" t="s">
        <v>79</v>
      </c>
      <c r="M8" s="25"/>
      <c r="N8" s="25"/>
      <c r="O8" s="25"/>
      <c r="P8" s="25"/>
      <c r="Q8" s="25"/>
    </row>
    <row r="9" spans="1:17" s="2" customFormat="1" ht="71.25" customHeight="1">
      <c r="A9" s="276"/>
      <c r="B9" s="298"/>
      <c r="C9" s="298"/>
      <c r="D9" s="1" t="s">
        <v>7</v>
      </c>
      <c r="E9" s="1" t="s">
        <v>8</v>
      </c>
      <c r="F9" s="1" t="s">
        <v>9</v>
      </c>
      <c r="G9" s="1" t="s">
        <v>7</v>
      </c>
      <c r="H9" s="1" t="s">
        <v>16</v>
      </c>
      <c r="I9" s="1" t="s">
        <v>10</v>
      </c>
      <c r="J9" s="1" t="s">
        <v>11</v>
      </c>
      <c r="K9" s="298"/>
      <c r="L9" s="276"/>
      <c r="M9" s="25"/>
      <c r="N9" s="25"/>
      <c r="O9" s="25"/>
      <c r="P9" s="25"/>
      <c r="Q9" s="25"/>
    </row>
    <row r="10" spans="1:17" s="5" customFormat="1" ht="21" customHeight="1">
      <c r="A10" s="4" t="s">
        <v>14</v>
      </c>
      <c r="B10" s="4" t="s">
        <v>15</v>
      </c>
      <c r="C10" s="7">
        <v>1</v>
      </c>
      <c r="D10" s="7" t="s">
        <v>66</v>
      </c>
      <c r="E10" s="7">
        <v>3</v>
      </c>
      <c r="F10" s="7">
        <v>4</v>
      </c>
      <c r="G10" s="7" t="s">
        <v>67</v>
      </c>
      <c r="H10" s="7">
        <v>6</v>
      </c>
      <c r="I10" s="7">
        <v>7</v>
      </c>
      <c r="J10" s="7">
        <v>8</v>
      </c>
      <c r="K10" s="7" t="s">
        <v>75</v>
      </c>
      <c r="L10" s="7" t="s">
        <v>59</v>
      </c>
      <c r="M10" s="26"/>
      <c r="N10" s="26"/>
      <c r="O10" s="26"/>
      <c r="P10" s="26"/>
      <c r="Q10" s="26"/>
    </row>
    <row r="11" spans="1:17" s="77" customFormat="1" ht="42" customHeight="1">
      <c r="A11" s="96" t="s">
        <v>3</v>
      </c>
      <c r="B11" s="12" t="s">
        <v>68</v>
      </c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8"/>
      <c r="N11" s="98"/>
      <c r="O11" s="98"/>
      <c r="P11" s="98"/>
      <c r="Q11" s="98"/>
    </row>
    <row r="12" spans="1:17" s="77" customFormat="1" ht="18.75">
      <c r="A12" s="215"/>
      <c r="B12" s="216" t="s">
        <v>112</v>
      </c>
      <c r="C12" s="217"/>
      <c r="D12" s="218">
        <f aca="true" t="shared" si="0" ref="D12:J12">D13+D32+D52</f>
        <v>5518530</v>
      </c>
      <c r="E12" s="218">
        <f t="shared" si="0"/>
        <v>5518530</v>
      </c>
      <c r="F12" s="218">
        <f t="shared" si="0"/>
        <v>0</v>
      </c>
      <c r="G12" s="218">
        <f t="shared" si="0"/>
        <v>175426911</v>
      </c>
      <c r="H12" s="218">
        <f t="shared" si="0"/>
        <v>175426911</v>
      </c>
      <c r="I12" s="218">
        <f t="shared" si="0"/>
        <v>0</v>
      </c>
      <c r="J12" s="218">
        <f t="shared" si="0"/>
        <v>0</v>
      </c>
      <c r="K12" s="218">
        <f>K13+K32+K52</f>
        <v>169908381</v>
      </c>
      <c r="L12" s="97"/>
      <c r="M12" s="98"/>
      <c r="N12" s="98"/>
      <c r="O12" s="98"/>
      <c r="P12" s="98"/>
      <c r="Q12" s="98"/>
    </row>
    <row r="13" spans="1:18" s="77" customFormat="1" ht="15.75">
      <c r="A13" s="99" t="s">
        <v>63</v>
      </c>
      <c r="B13" s="100" t="s">
        <v>60</v>
      </c>
      <c r="C13" s="101"/>
      <c r="D13" s="102">
        <f>SUM(D14:D31)</f>
        <v>1855011</v>
      </c>
      <c r="E13" s="102">
        <f>SUM(E14:E31)</f>
        <v>1855011</v>
      </c>
      <c r="F13" s="102">
        <f aca="true" t="shared" si="1" ref="F13:K13">SUM(F14:F31)</f>
        <v>0</v>
      </c>
      <c r="G13" s="102">
        <f t="shared" si="1"/>
        <v>24696162</v>
      </c>
      <c r="H13" s="102">
        <f t="shared" si="1"/>
        <v>24696162</v>
      </c>
      <c r="I13" s="102">
        <f t="shared" si="1"/>
        <v>0</v>
      </c>
      <c r="J13" s="102">
        <f t="shared" si="1"/>
        <v>0</v>
      </c>
      <c r="K13" s="102">
        <f t="shared" si="1"/>
        <v>22841151</v>
      </c>
      <c r="L13" s="103"/>
      <c r="M13" s="104"/>
      <c r="N13" s="104"/>
      <c r="O13" s="104"/>
      <c r="P13" s="104"/>
      <c r="Q13" s="105"/>
      <c r="R13" s="104"/>
    </row>
    <row r="14" spans="1:18" s="77" customFormat="1" ht="15.75">
      <c r="A14" s="106">
        <v>1</v>
      </c>
      <c r="B14" s="107" t="s">
        <v>113</v>
      </c>
      <c r="C14" s="108"/>
      <c r="D14" s="107">
        <f>E14+F14</f>
        <v>62369</v>
      </c>
      <c r="E14" s="107">
        <v>62369</v>
      </c>
      <c r="F14" s="109"/>
      <c r="G14" s="107">
        <f>H14+I14+J14</f>
        <v>1097677</v>
      </c>
      <c r="H14" s="107">
        <v>1097677</v>
      </c>
      <c r="I14" s="107"/>
      <c r="J14" s="107"/>
      <c r="K14" s="107">
        <f>G14-E14</f>
        <v>1035308</v>
      </c>
      <c r="L14" s="103">
        <f>(E14/G14)*100%</f>
        <v>0.05681908248054755</v>
      </c>
      <c r="M14" s="94"/>
      <c r="N14" s="94"/>
      <c r="O14" s="95"/>
      <c r="P14" s="95"/>
      <c r="Q14" s="95"/>
      <c r="R14" s="95"/>
    </row>
    <row r="15" spans="1:18" s="77" customFormat="1" ht="15.75">
      <c r="A15" s="106">
        <v>2</v>
      </c>
      <c r="B15" s="107" t="s">
        <v>114</v>
      </c>
      <c r="C15" s="108"/>
      <c r="D15" s="107">
        <f aca="true" t="shared" si="2" ref="D15:D31">E15+F15</f>
        <v>120960</v>
      </c>
      <c r="E15" s="107">
        <v>120960</v>
      </c>
      <c r="F15" s="109"/>
      <c r="G15" s="107">
        <f aca="true" t="shared" si="3" ref="G15:G69">H15+I15+J15</f>
        <v>1506779</v>
      </c>
      <c r="H15" s="107">
        <v>1506779</v>
      </c>
      <c r="I15" s="107"/>
      <c r="J15" s="107"/>
      <c r="K15" s="107">
        <f aca="true" t="shared" si="4" ref="K15:K69">G15-E15</f>
        <v>1385819</v>
      </c>
      <c r="L15" s="103">
        <f aca="true" t="shared" si="5" ref="L15:L69">(E15/G15)*100%</f>
        <v>0.0802772005715503</v>
      </c>
      <c r="M15" s="94"/>
      <c r="N15" s="94"/>
      <c r="O15" s="95"/>
      <c r="P15" s="95"/>
      <c r="Q15" s="95"/>
      <c r="R15" s="95"/>
    </row>
    <row r="16" spans="1:18" s="77" customFormat="1" ht="15.75">
      <c r="A16" s="106">
        <v>3</v>
      </c>
      <c r="B16" s="107" t="s">
        <v>115</v>
      </c>
      <c r="C16" s="108"/>
      <c r="D16" s="107">
        <f t="shared" si="2"/>
        <v>134865</v>
      </c>
      <c r="E16" s="107">
        <v>134865</v>
      </c>
      <c r="F16" s="109"/>
      <c r="G16" s="107">
        <f t="shared" si="3"/>
        <v>1509907</v>
      </c>
      <c r="H16" s="107">
        <v>1509907</v>
      </c>
      <c r="I16" s="107"/>
      <c r="J16" s="107"/>
      <c r="K16" s="107">
        <f t="shared" si="4"/>
        <v>1375042</v>
      </c>
      <c r="L16" s="103">
        <f t="shared" si="5"/>
        <v>0.08932007070634151</v>
      </c>
      <c r="M16" s="94"/>
      <c r="N16" s="94"/>
      <c r="O16" s="95"/>
      <c r="P16" s="95"/>
      <c r="Q16" s="95"/>
      <c r="R16" s="95"/>
    </row>
    <row r="17" spans="1:18" s="77" customFormat="1" ht="15.75">
      <c r="A17" s="106">
        <v>4</v>
      </c>
      <c r="B17" s="107" t="s">
        <v>116</v>
      </c>
      <c r="C17" s="108"/>
      <c r="D17" s="107">
        <f t="shared" si="2"/>
        <v>87677</v>
      </c>
      <c r="E17" s="107">
        <v>87677</v>
      </c>
      <c r="F17" s="109"/>
      <c r="G17" s="107">
        <f t="shared" si="3"/>
        <v>1052534</v>
      </c>
      <c r="H17" s="107">
        <v>1052534</v>
      </c>
      <c r="I17" s="107"/>
      <c r="J17" s="107"/>
      <c r="K17" s="107">
        <f t="shared" si="4"/>
        <v>964857</v>
      </c>
      <c r="L17" s="103">
        <f t="shared" si="5"/>
        <v>0.08330087199083355</v>
      </c>
      <c r="M17" s="94"/>
      <c r="N17" s="94"/>
      <c r="O17" s="95"/>
      <c r="P17" s="95"/>
      <c r="Q17" s="95"/>
      <c r="R17" s="95"/>
    </row>
    <row r="18" spans="1:18" s="77" customFormat="1" ht="15.75">
      <c r="A18" s="106">
        <v>5</v>
      </c>
      <c r="B18" s="107" t="s">
        <v>117</v>
      </c>
      <c r="C18" s="108"/>
      <c r="D18" s="107">
        <f t="shared" si="2"/>
        <v>89910</v>
      </c>
      <c r="E18" s="107">
        <v>89910</v>
      </c>
      <c r="F18" s="109"/>
      <c r="G18" s="107">
        <f t="shared" si="3"/>
        <v>1495891</v>
      </c>
      <c r="H18" s="107">
        <v>1495891</v>
      </c>
      <c r="I18" s="107"/>
      <c r="J18" s="107"/>
      <c r="K18" s="107">
        <f t="shared" si="4"/>
        <v>1405981</v>
      </c>
      <c r="L18" s="103">
        <f t="shared" si="5"/>
        <v>0.060104646662089686</v>
      </c>
      <c r="M18" s="94"/>
      <c r="N18" s="94"/>
      <c r="O18" s="95"/>
      <c r="P18" s="95"/>
      <c r="Q18" s="95"/>
      <c r="R18" s="95"/>
    </row>
    <row r="19" spans="1:18" s="77" customFormat="1" ht="15.75">
      <c r="A19" s="106">
        <v>6</v>
      </c>
      <c r="B19" s="107" t="s">
        <v>118</v>
      </c>
      <c r="C19" s="108"/>
      <c r="D19" s="107">
        <f t="shared" si="2"/>
        <v>90720</v>
      </c>
      <c r="E19" s="107">
        <v>90720</v>
      </c>
      <c r="F19" s="109"/>
      <c r="G19" s="107">
        <f t="shared" si="3"/>
        <v>1020947</v>
      </c>
      <c r="H19" s="107">
        <v>1020947</v>
      </c>
      <c r="I19" s="107"/>
      <c r="J19" s="107"/>
      <c r="K19" s="107">
        <f t="shared" si="4"/>
        <v>930227</v>
      </c>
      <c r="L19" s="103">
        <f t="shared" si="5"/>
        <v>0.0888586772868719</v>
      </c>
      <c r="M19" s="94"/>
      <c r="N19" s="94"/>
      <c r="O19" s="95"/>
      <c r="P19" s="95"/>
      <c r="Q19" s="95"/>
      <c r="R19" s="95"/>
    </row>
    <row r="20" spans="1:18" s="77" customFormat="1" ht="15.75">
      <c r="A20" s="106">
        <v>7</v>
      </c>
      <c r="B20" s="107" t="s">
        <v>119</v>
      </c>
      <c r="C20" s="108"/>
      <c r="D20" s="107">
        <f t="shared" si="2"/>
        <v>100170</v>
      </c>
      <c r="E20" s="107">
        <v>100170</v>
      </c>
      <c r="F20" s="109"/>
      <c r="G20" s="107">
        <f t="shared" si="3"/>
        <v>1296276</v>
      </c>
      <c r="H20" s="107">
        <v>1296276</v>
      </c>
      <c r="I20" s="107"/>
      <c r="J20" s="107"/>
      <c r="K20" s="107">
        <f t="shared" si="4"/>
        <v>1196106</v>
      </c>
      <c r="L20" s="103">
        <f t="shared" si="5"/>
        <v>0.07727520990900086</v>
      </c>
      <c r="M20" s="94"/>
      <c r="N20" s="94"/>
      <c r="O20" s="95"/>
      <c r="P20" s="95"/>
      <c r="Q20" s="95"/>
      <c r="R20" s="95"/>
    </row>
    <row r="21" spans="1:18" s="77" customFormat="1" ht="15.75">
      <c r="A21" s="106">
        <v>8</v>
      </c>
      <c r="B21" s="107" t="s">
        <v>120</v>
      </c>
      <c r="C21" s="108"/>
      <c r="D21" s="107">
        <f t="shared" si="2"/>
        <v>349515</v>
      </c>
      <c r="E21" s="107">
        <v>349515</v>
      </c>
      <c r="F21" s="109"/>
      <c r="G21" s="107">
        <f t="shared" si="3"/>
        <v>2312336</v>
      </c>
      <c r="H21" s="107">
        <v>2312336</v>
      </c>
      <c r="I21" s="107"/>
      <c r="J21" s="107"/>
      <c r="K21" s="107">
        <f t="shared" si="4"/>
        <v>1962821</v>
      </c>
      <c r="L21" s="103">
        <f t="shared" si="5"/>
        <v>0.15115234118225032</v>
      </c>
      <c r="M21" s="94"/>
      <c r="N21" s="94"/>
      <c r="O21" s="95"/>
      <c r="P21" s="95"/>
      <c r="Q21" s="95"/>
      <c r="R21" s="95"/>
    </row>
    <row r="22" spans="1:18" s="77" customFormat="1" ht="15.75">
      <c r="A22" s="106">
        <v>9</v>
      </c>
      <c r="B22" s="107" t="s">
        <v>121</v>
      </c>
      <c r="C22" s="108"/>
      <c r="D22" s="107">
        <f t="shared" si="2"/>
        <v>90315</v>
      </c>
      <c r="E22" s="107">
        <v>90315</v>
      </c>
      <c r="F22" s="109"/>
      <c r="G22" s="107">
        <f t="shared" si="3"/>
        <v>1605241</v>
      </c>
      <c r="H22" s="107">
        <v>1605241</v>
      </c>
      <c r="I22" s="107"/>
      <c r="J22" s="107"/>
      <c r="K22" s="107">
        <f t="shared" si="4"/>
        <v>1514926</v>
      </c>
      <c r="L22" s="103">
        <f t="shared" si="5"/>
        <v>0.05626257988675844</v>
      </c>
      <c r="M22" s="94"/>
      <c r="N22" s="94"/>
      <c r="O22" s="95"/>
      <c r="P22" s="95"/>
      <c r="Q22" s="95"/>
      <c r="R22" s="95"/>
    </row>
    <row r="23" spans="1:18" s="77" customFormat="1" ht="15.75">
      <c r="A23" s="106">
        <v>10</v>
      </c>
      <c r="B23" s="107" t="s">
        <v>122</v>
      </c>
      <c r="C23" s="108"/>
      <c r="D23" s="107">
        <f t="shared" si="2"/>
        <v>115831</v>
      </c>
      <c r="E23" s="107">
        <v>115831</v>
      </c>
      <c r="F23" s="109"/>
      <c r="G23" s="107">
        <f t="shared" si="3"/>
        <v>2217202</v>
      </c>
      <c r="H23" s="107">
        <v>2217202</v>
      </c>
      <c r="I23" s="107"/>
      <c r="J23" s="107"/>
      <c r="K23" s="107">
        <f t="shared" si="4"/>
        <v>2101371</v>
      </c>
      <c r="L23" s="103">
        <f t="shared" si="5"/>
        <v>0.052241969834052104</v>
      </c>
      <c r="M23" s="94"/>
      <c r="N23" s="94"/>
      <c r="O23" s="95"/>
      <c r="P23" s="95"/>
      <c r="Q23" s="95"/>
      <c r="R23" s="95"/>
    </row>
    <row r="24" spans="1:18" s="77" customFormat="1" ht="15.75">
      <c r="A24" s="106">
        <v>11</v>
      </c>
      <c r="B24" s="107" t="s">
        <v>123</v>
      </c>
      <c r="C24" s="108"/>
      <c r="D24" s="107">
        <f t="shared" si="2"/>
        <v>44550</v>
      </c>
      <c r="E24" s="107">
        <v>44550</v>
      </c>
      <c r="F24" s="109"/>
      <c r="G24" s="107">
        <f t="shared" si="3"/>
        <v>677737</v>
      </c>
      <c r="H24" s="107">
        <v>677737</v>
      </c>
      <c r="I24" s="107"/>
      <c r="J24" s="107"/>
      <c r="K24" s="107">
        <f t="shared" si="4"/>
        <v>633187</v>
      </c>
      <c r="L24" s="103">
        <f t="shared" si="5"/>
        <v>0.06573346298047768</v>
      </c>
      <c r="M24" s="64"/>
      <c r="N24" s="64"/>
      <c r="O24" s="65"/>
      <c r="P24" s="65"/>
      <c r="Q24" s="65"/>
      <c r="R24" s="95"/>
    </row>
    <row r="25" spans="1:18" s="77" customFormat="1" ht="15.75">
      <c r="A25" s="106">
        <v>12</v>
      </c>
      <c r="B25" s="107" t="s">
        <v>124</v>
      </c>
      <c r="C25" s="108"/>
      <c r="D25" s="107">
        <f t="shared" si="2"/>
        <v>87886</v>
      </c>
      <c r="E25" s="107">
        <v>87886</v>
      </c>
      <c r="F25" s="109"/>
      <c r="G25" s="107">
        <f t="shared" si="3"/>
        <v>1603936</v>
      </c>
      <c r="H25" s="107">
        <v>1603936</v>
      </c>
      <c r="I25" s="107"/>
      <c r="J25" s="107"/>
      <c r="K25" s="107">
        <f t="shared" si="4"/>
        <v>1516050</v>
      </c>
      <c r="L25" s="103">
        <f t="shared" si="5"/>
        <v>0.05479395686610937</v>
      </c>
      <c r="M25" s="64"/>
      <c r="N25" s="64"/>
      <c r="O25" s="65"/>
      <c r="P25" s="65"/>
      <c r="Q25" s="65"/>
      <c r="R25" s="95"/>
    </row>
    <row r="26" spans="1:18" s="77" customFormat="1" ht="15.75">
      <c r="A26" s="106">
        <v>13</v>
      </c>
      <c r="B26" s="107" t="s">
        <v>125</v>
      </c>
      <c r="C26" s="108"/>
      <c r="D26" s="107">
        <f t="shared" si="2"/>
        <v>85456</v>
      </c>
      <c r="E26" s="107">
        <v>85456</v>
      </c>
      <c r="F26" s="109"/>
      <c r="G26" s="107">
        <f t="shared" si="3"/>
        <v>1361971</v>
      </c>
      <c r="H26" s="107">
        <v>1361971</v>
      </c>
      <c r="I26" s="107"/>
      <c r="J26" s="107"/>
      <c r="K26" s="107">
        <f t="shared" si="4"/>
        <v>1276515</v>
      </c>
      <c r="L26" s="103">
        <f t="shared" si="5"/>
        <v>0.06274436092985827</v>
      </c>
      <c r="M26" s="64"/>
      <c r="N26" s="64"/>
      <c r="O26" s="65"/>
      <c r="P26" s="65"/>
      <c r="Q26" s="65"/>
      <c r="R26" s="95"/>
    </row>
    <row r="27" spans="1:18" s="77" customFormat="1" ht="15.75">
      <c r="A27" s="106">
        <v>14</v>
      </c>
      <c r="B27" s="107" t="s">
        <v>126</v>
      </c>
      <c r="C27" s="108"/>
      <c r="D27" s="107">
        <f t="shared" si="2"/>
        <v>84960</v>
      </c>
      <c r="E27" s="107">
        <v>84960</v>
      </c>
      <c r="F27" s="109"/>
      <c r="G27" s="107">
        <f t="shared" si="3"/>
        <v>1256469</v>
      </c>
      <c r="H27" s="107">
        <v>1256469</v>
      </c>
      <c r="I27" s="107"/>
      <c r="J27" s="107"/>
      <c r="K27" s="107">
        <f t="shared" si="4"/>
        <v>1171509</v>
      </c>
      <c r="L27" s="103">
        <f t="shared" si="5"/>
        <v>0.06761806300036054</v>
      </c>
      <c r="M27" s="64"/>
      <c r="N27" s="64"/>
      <c r="O27" s="65"/>
      <c r="P27" s="65"/>
      <c r="Q27" s="65"/>
      <c r="R27" s="95"/>
    </row>
    <row r="28" spans="1:18" s="77" customFormat="1" ht="15.75">
      <c r="A28" s="106">
        <v>15</v>
      </c>
      <c r="B28" s="107" t="s">
        <v>127</v>
      </c>
      <c r="C28" s="108"/>
      <c r="D28" s="107">
        <f t="shared" si="2"/>
        <v>45360</v>
      </c>
      <c r="E28" s="107">
        <v>45360</v>
      </c>
      <c r="F28" s="109"/>
      <c r="G28" s="107">
        <f t="shared" si="3"/>
        <v>1162996</v>
      </c>
      <c r="H28" s="107">
        <v>1162996</v>
      </c>
      <c r="I28" s="107"/>
      <c r="J28" s="107"/>
      <c r="K28" s="107">
        <f t="shared" si="4"/>
        <v>1117636</v>
      </c>
      <c r="L28" s="103">
        <f t="shared" si="5"/>
        <v>0.039002713680872506</v>
      </c>
      <c r="M28" s="64"/>
      <c r="N28" s="64"/>
      <c r="O28" s="65"/>
      <c r="P28" s="65"/>
      <c r="Q28" s="65"/>
      <c r="R28" s="95"/>
    </row>
    <row r="29" spans="1:18" s="77" customFormat="1" ht="15.75">
      <c r="A29" s="106">
        <v>16</v>
      </c>
      <c r="B29" s="107" t="s">
        <v>128</v>
      </c>
      <c r="C29" s="108"/>
      <c r="D29" s="107">
        <f t="shared" si="2"/>
        <v>72900</v>
      </c>
      <c r="E29" s="107">
        <v>72900</v>
      </c>
      <c r="F29" s="109"/>
      <c r="G29" s="107">
        <f t="shared" si="3"/>
        <v>925228</v>
      </c>
      <c r="H29" s="107">
        <v>925228</v>
      </c>
      <c r="I29" s="107"/>
      <c r="J29" s="107"/>
      <c r="K29" s="107">
        <f t="shared" si="4"/>
        <v>852328</v>
      </c>
      <c r="L29" s="103">
        <f t="shared" si="5"/>
        <v>0.07879138979797412</v>
      </c>
      <c r="M29" s="64"/>
      <c r="N29" s="64"/>
      <c r="O29" s="65"/>
      <c r="P29" s="65"/>
      <c r="Q29" s="65"/>
      <c r="R29" s="95"/>
    </row>
    <row r="30" spans="1:18" s="77" customFormat="1" ht="15.75">
      <c r="A30" s="106">
        <v>17</v>
      </c>
      <c r="B30" s="107" t="s">
        <v>129</v>
      </c>
      <c r="C30" s="108"/>
      <c r="D30" s="107">
        <f t="shared" si="2"/>
        <v>104086</v>
      </c>
      <c r="E30" s="107">
        <v>104086</v>
      </c>
      <c r="F30" s="109"/>
      <c r="G30" s="107">
        <f t="shared" si="3"/>
        <v>1366630</v>
      </c>
      <c r="H30" s="107">
        <v>1366630</v>
      </c>
      <c r="I30" s="107"/>
      <c r="J30" s="107"/>
      <c r="K30" s="107">
        <f t="shared" si="4"/>
        <v>1262544</v>
      </c>
      <c r="L30" s="103">
        <f t="shared" si="5"/>
        <v>0.07616253118986119</v>
      </c>
      <c r="M30" s="64"/>
      <c r="N30" s="64"/>
      <c r="O30" s="65"/>
      <c r="P30" s="65"/>
      <c r="Q30" s="65"/>
      <c r="R30" s="95"/>
    </row>
    <row r="31" spans="1:18" s="77" customFormat="1" ht="15.75">
      <c r="A31" s="106">
        <v>18</v>
      </c>
      <c r="B31" s="107" t="s">
        <v>130</v>
      </c>
      <c r="C31" s="108"/>
      <c r="D31" s="107">
        <f t="shared" si="2"/>
        <v>87481</v>
      </c>
      <c r="E31" s="107">
        <v>87481</v>
      </c>
      <c r="F31" s="109"/>
      <c r="G31" s="107">
        <f t="shared" si="3"/>
        <v>1226405</v>
      </c>
      <c r="H31" s="107">
        <v>1226405</v>
      </c>
      <c r="I31" s="107"/>
      <c r="J31" s="107"/>
      <c r="K31" s="107">
        <f t="shared" si="4"/>
        <v>1138924</v>
      </c>
      <c r="L31" s="103">
        <f t="shared" si="5"/>
        <v>0.07133124864950811</v>
      </c>
      <c r="M31" s="64"/>
      <c r="N31" s="64"/>
      <c r="O31" s="65"/>
      <c r="P31" s="65"/>
      <c r="Q31" s="65"/>
      <c r="R31" s="95"/>
    </row>
    <row r="32" spans="1:18" s="77" customFormat="1" ht="15.75">
      <c r="A32" s="39" t="s">
        <v>64</v>
      </c>
      <c r="B32" s="110" t="s">
        <v>61</v>
      </c>
      <c r="C32" s="108"/>
      <c r="D32" s="111"/>
      <c r="E32" s="111"/>
      <c r="F32" s="111"/>
      <c r="G32" s="111">
        <f>SUM(G33:G51)</f>
        <v>87588253</v>
      </c>
      <c r="H32" s="111">
        <f>SUM(H33:H51)</f>
        <v>87588253</v>
      </c>
      <c r="I32" s="111">
        <f>SUM(I33:I51)</f>
        <v>0</v>
      </c>
      <c r="J32" s="111">
        <f>SUM(J33:J51)</f>
        <v>0</v>
      </c>
      <c r="K32" s="111">
        <f>SUM(K33:K51)</f>
        <v>87588253</v>
      </c>
      <c r="L32" s="112">
        <f t="shared" si="5"/>
        <v>0</v>
      </c>
      <c r="M32" s="113"/>
      <c r="N32" s="113"/>
      <c r="O32" s="113"/>
      <c r="P32" s="113"/>
      <c r="Q32" s="113"/>
      <c r="R32" s="113"/>
    </row>
    <row r="33" spans="1:18" s="77" customFormat="1" ht="15.75">
      <c r="A33" s="114">
        <v>1</v>
      </c>
      <c r="B33" s="115" t="s">
        <v>131</v>
      </c>
      <c r="C33" s="108"/>
      <c r="D33" s="115"/>
      <c r="E33" s="115"/>
      <c r="F33" s="115"/>
      <c r="G33" s="115">
        <f t="shared" si="3"/>
        <v>3412327</v>
      </c>
      <c r="H33" s="115">
        <v>3412327</v>
      </c>
      <c r="I33" s="115"/>
      <c r="J33" s="115"/>
      <c r="K33" s="115">
        <f t="shared" si="4"/>
        <v>3412327</v>
      </c>
      <c r="L33" s="116">
        <f t="shared" si="5"/>
        <v>0</v>
      </c>
      <c r="M33" s="64"/>
      <c r="N33" s="64"/>
      <c r="O33" s="65"/>
      <c r="P33" s="65"/>
      <c r="Q33" s="65"/>
      <c r="R33" s="95"/>
    </row>
    <row r="34" spans="1:18" s="77" customFormat="1" ht="15.75">
      <c r="A34" s="114">
        <v>2</v>
      </c>
      <c r="B34" s="115" t="s">
        <v>132</v>
      </c>
      <c r="C34" s="108"/>
      <c r="D34" s="115"/>
      <c r="E34" s="115"/>
      <c r="F34" s="115"/>
      <c r="G34" s="115">
        <f t="shared" si="3"/>
        <v>3680333</v>
      </c>
      <c r="H34" s="115">
        <v>3680333</v>
      </c>
      <c r="I34" s="115">
        <f aca="true" t="shared" si="6" ref="I34:I51">E34+R34</f>
        <v>0</v>
      </c>
      <c r="J34" s="115"/>
      <c r="K34" s="115">
        <f t="shared" si="4"/>
        <v>3680333</v>
      </c>
      <c r="L34" s="116">
        <f t="shared" si="5"/>
        <v>0</v>
      </c>
      <c r="M34" s="64"/>
      <c r="N34" s="64"/>
      <c r="O34" s="65"/>
      <c r="P34" s="65"/>
      <c r="Q34" s="65"/>
      <c r="R34" s="95"/>
    </row>
    <row r="35" spans="1:18" s="77" customFormat="1" ht="15.75">
      <c r="A35" s="114">
        <v>3</v>
      </c>
      <c r="B35" s="115" t="s">
        <v>133</v>
      </c>
      <c r="C35" s="108"/>
      <c r="D35" s="115"/>
      <c r="E35" s="115"/>
      <c r="F35" s="115"/>
      <c r="G35" s="115">
        <f t="shared" si="3"/>
        <v>3723608</v>
      </c>
      <c r="H35" s="115">
        <v>3723608</v>
      </c>
      <c r="I35" s="115">
        <f t="shared" si="6"/>
        <v>0</v>
      </c>
      <c r="J35" s="115"/>
      <c r="K35" s="115">
        <f t="shared" si="4"/>
        <v>3723608</v>
      </c>
      <c r="L35" s="116">
        <f t="shared" si="5"/>
        <v>0</v>
      </c>
      <c r="M35" s="64"/>
      <c r="N35" s="64"/>
      <c r="O35" s="65"/>
      <c r="P35" s="65"/>
      <c r="Q35" s="65"/>
      <c r="R35" s="95"/>
    </row>
    <row r="36" spans="1:18" s="77" customFormat="1" ht="15.75">
      <c r="A36" s="114">
        <v>4</v>
      </c>
      <c r="B36" s="115" t="s">
        <v>134</v>
      </c>
      <c r="C36" s="108"/>
      <c r="D36" s="115"/>
      <c r="E36" s="115"/>
      <c r="F36" s="115"/>
      <c r="G36" s="115">
        <f t="shared" si="3"/>
        <v>3703720</v>
      </c>
      <c r="H36" s="115">
        <v>3703720</v>
      </c>
      <c r="I36" s="115">
        <f t="shared" si="6"/>
        <v>0</v>
      </c>
      <c r="J36" s="115"/>
      <c r="K36" s="115">
        <f t="shared" si="4"/>
        <v>3703720</v>
      </c>
      <c r="L36" s="116">
        <f t="shared" si="5"/>
        <v>0</v>
      </c>
      <c r="M36" s="64"/>
      <c r="N36" s="64"/>
      <c r="O36" s="65"/>
      <c r="P36" s="65"/>
      <c r="Q36" s="65"/>
      <c r="R36" s="95"/>
    </row>
    <row r="37" spans="1:18" s="77" customFormat="1" ht="15.75">
      <c r="A37" s="114">
        <v>5</v>
      </c>
      <c r="B37" s="115" t="s">
        <v>135</v>
      </c>
      <c r="C37" s="108"/>
      <c r="D37" s="115"/>
      <c r="E37" s="115"/>
      <c r="F37" s="115"/>
      <c r="G37" s="115">
        <f t="shared" si="3"/>
        <v>4507917</v>
      </c>
      <c r="H37" s="115">
        <v>4507917</v>
      </c>
      <c r="I37" s="115">
        <f t="shared" si="6"/>
        <v>0</v>
      </c>
      <c r="J37" s="115"/>
      <c r="K37" s="115">
        <f t="shared" si="4"/>
        <v>4507917</v>
      </c>
      <c r="L37" s="116">
        <f t="shared" si="5"/>
        <v>0</v>
      </c>
      <c r="M37" s="64"/>
      <c r="N37" s="64"/>
      <c r="O37" s="65"/>
      <c r="P37" s="65"/>
      <c r="Q37" s="65"/>
      <c r="R37" s="95"/>
    </row>
    <row r="38" spans="1:18" s="77" customFormat="1" ht="15.75">
      <c r="A38" s="114">
        <v>6</v>
      </c>
      <c r="B38" s="115" t="s">
        <v>136</v>
      </c>
      <c r="C38" s="108"/>
      <c r="D38" s="115"/>
      <c r="E38" s="115"/>
      <c r="F38" s="115"/>
      <c r="G38" s="115">
        <f t="shared" si="3"/>
        <v>4260223</v>
      </c>
      <c r="H38" s="115">
        <v>4260223</v>
      </c>
      <c r="I38" s="115">
        <f t="shared" si="6"/>
        <v>0</v>
      </c>
      <c r="J38" s="115"/>
      <c r="K38" s="115">
        <f t="shared" si="4"/>
        <v>4260223</v>
      </c>
      <c r="L38" s="116">
        <f t="shared" si="5"/>
        <v>0</v>
      </c>
      <c r="M38" s="64"/>
      <c r="N38" s="64"/>
      <c r="O38" s="65"/>
      <c r="P38" s="65"/>
      <c r="Q38" s="65"/>
      <c r="R38" s="95"/>
    </row>
    <row r="39" spans="1:18" s="77" customFormat="1" ht="15.75">
      <c r="A39" s="114">
        <v>7</v>
      </c>
      <c r="B39" s="115" t="s">
        <v>137</v>
      </c>
      <c r="C39" s="108"/>
      <c r="D39" s="115"/>
      <c r="E39" s="115"/>
      <c r="F39" s="115"/>
      <c r="G39" s="115">
        <f t="shared" si="3"/>
        <v>4236188</v>
      </c>
      <c r="H39" s="115">
        <v>4236188</v>
      </c>
      <c r="I39" s="115">
        <f t="shared" si="6"/>
        <v>0</v>
      </c>
      <c r="J39" s="115"/>
      <c r="K39" s="115">
        <f t="shared" si="4"/>
        <v>4236188</v>
      </c>
      <c r="L39" s="116">
        <f t="shared" si="5"/>
        <v>0</v>
      </c>
      <c r="M39" s="64"/>
      <c r="N39" s="64"/>
      <c r="O39" s="65"/>
      <c r="P39" s="65"/>
      <c r="Q39" s="65"/>
      <c r="R39" s="95"/>
    </row>
    <row r="40" spans="1:18" s="77" customFormat="1" ht="15.75">
      <c r="A40" s="114">
        <v>8</v>
      </c>
      <c r="B40" s="115" t="s">
        <v>138</v>
      </c>
      <c r="C40" s="108"/>
      <c r="D40" s="115"/>
      <c r="E40" s="115"/>
      <c r="F40" s="115"/>
      <c r="G40" s="115">
        <f t="shared" si="3"/>
        <v>5100425</v>
      </c>
      <c r="H40" s="115">
        <v>5100425</v>
      </c>
      <c r="I40" s="115">
        <f t="shared" si="6"/>
        <v>0</v>
      </c>
      <c r="J40" s="115"/>
      <c r="K40" s="115">
        <f t="shared" si="4"/>
        <v>5100425</v>
      </c>
      <c r="L40" s="116">
        <f t="shared" si="5"/>
        <v>0</v>
      </c>
      <c r="M40" s="64"/>
      <c r="N40" s="64"/>
      <c r="O40" s="65"/>
      <c r="P40" s="65"/>
      <c r="Q40" s="65"/>
      <c r="R40" s="95"/>
    </row>
    <row r="41" spans="1:18" s="77" customFormat="1" ht="15.75">
      <c r="A41" s="114">
        <v>9</v>
      </c>
      <c r="B41" s="115" t="s">
        <v>139</v>
      </c>
      <c r="C41" s="108"/>
      <c r="D41" s="115"/>
      <c r="E41" s="115"/>
      <c r="F41" s="115"/>
      <c r="G41" s="115">
        <f t="shared" si="3"/>
        <v>6497222</v>
      </c>
      <c r="H41" s="115">
        <v>6497222</v>
      </c>
      <c r="I41" s="115">
        <f t="shared" si="6"/>
        <v>0</v>
      </c>
      <c r="J41" s="115"/>
      <c r="K41" s="115">
        <f t="shared" si="4"/>
        <v>6497222</v>
      </c>
      <c r="L41" s="116">
        <f t="shared" si="5"/>
        <v>0</v>
      </c>
      <c r="M41" s="64"/>
      <c r="N41" s="64"/>
      <c r="O41" s="65"/>
      <c r="P41" s="65"/>
      <c r="Q41" s="65"/>
      <c r="R41" s="95"/>
    </row>
    <row r="42" spans="1:18" s="77" customFormat="1" ht="15.75">
      <c r="A42" s="114">
        <v>10</v>
      </c>
      <c r="B42" s="115" t="s">
        <v>140</v>
      </c>
      <c r="C42" s="108"/>
      <c r="D42" s="115"/>
      <c r="E42" s="115"/>
      <c r="F42" s="115"/>
      <c r="G42" s="115">
        <f t="shared" si="3"/>
        <v>7331515</v>
      </c>
      <c r="H42" s="115">
        <v>7331515</v>
      </c>
      <c r="I42" s="115">
        <f t="shared" si="6"/>
        <v>0</v>
      </c>
      <c r="J42" s="115"/>
      <c r="K42" s="115">
        <f t="shared" si="4"/>
        <v>7331515</v>
      </c>
      <c r="L42" s="116">
        <f t="shared" si="5"/>
        <v>0</v>
      </c>
      <c r="M42" s="64"/>
      <c r="N42" s="64"/>
      <c r="O42" s="65"/>
      <c r="P42" s="65"/>
      <c r="Q42" s="65"/>
      <c r="R42" s="95"/>
    </row>
    <row r="43" spans="1:18" s="77" customFormat="1" ht="15.75">
      <c r="A43" s="114">
        <v>11</v>
      </c>
      <c r="B43" s="115" t="s">
        <v>141</v>
      </c>
      <c r="C43" s="108"/>
      <c r="D43" s="115"/>
      <c r="E43" s="115"/>
      <c r="F43" s="115"/>
      <c r="G43" s="115">
        <f t="shared" si="3"/>
        <v>2697684</v>
      </c>
      <c r="H43" s="115">
        <v>2697684</v>
      </c>
      <c r="I43" s="115">
        <f t="shared" si="6"/>
        <v>0</v>
      </c>
      <c r="J43" s="115"/>
      <c r="K43" s="115">
        <f t="shared" si="4"/>
        <v>2697684</v>
      </c>
      <c r="L43" s="116">
        <f t="shared" si="5"/>
        <v>0</v>
      </c>
      <c r="M43" s="64"/>
      <c r="N43" s="64"/>
      <c r="O43" s="65"/>
      <c r="P43" s="65"/>
      <c r="Q43" s="65"/>
      <c r="R43" s="95"/>
    </row>
    <row r="44" spans="1:18" s="77" customFormat="1" ht="15.75">
      <c r="A44" s="114">
        <v>12</v>
      </c>
      <c r="B44" s="115" t="s">
        <v>142</v>
      </c>
      <c r="C44" s="108"/>
      <c r="D44" s="115"/>
      <c r="E44" s="115"/>
      <c r="F44" s="115"/>
      <c r="G44" s="115">
        <f t="shared" si="3"/>
        <v>5653299</v>
      </c>
      <c r="H44" s="115">
        <v>5653299</v>
      </c>
      <c r="I44" s="115">
        <f t="shared" si="6"/>
        <v>0</v>
      </c>
      <c r="J44" s="115"/>
      <c r="K44" s="115">
        <f t="shared" si="4"/>
        <v>5653299</v>
      </c>
      <c r="L44" s="116">
        <f t="shared" si="5"/>
        <v>0</v>
      </c>
      <c r="M44" s="64"/>
      <c r="N44" s="64"/>
      <c r="O44" s="65"/>
      <c r="P44" s="65"/>
      <c r="Q44" s="65"/>
      <c r="R44" s="95"/>
    </row>
    <row r="45" spans="1:18" s="77" customFormat="1" ht="15.75">
      <c r="A45" s="114">
        <v>13</v>
      </c>
      <c r="B45" s="115" t="s">
        <v>143</v>
      </c>
      <c r="C45" s="108"/>
      <c r="D45" s="115"/>
      <c r="E45" s="115"/>
      <c r="F45" s="115"/>
      <c r="G45" s="115">
        <f t="shared" si="3"/>
        <v>5067824</v>
      </c>
      <c r="H45" s="115">
        <v>5067824</v>
      </c>
      <c r="I45" s="115">
        <f t="shared" si="6"/>
        <v>0</v>
      </c>
      <c r="J45" s="115"/>
      <c r="K45" s="115">
        <f t="shared" si="4"/>
        <v>5067824</v>
      </c>
      <c r="L45" s="116">
        <f t="shared" si="5"/>
        <v>0</v>
      </c>
      <c r="M45" s="64"/>
      <c r="N45" s="64"/>
      <c r="O45" s="65"/>
      <c r="P45" s="65"/>
      <c r="Q45" s="65"/>
      <c r="R45" s="95"/>
    </row>
    <row r="46" spans="1:18" s="77" customFormat="1" ht="15.75">
      <c r="A46" s="114">
        <v>14</v>
      </c>
      <c r="B46" s="115" t="s">
        <v>144</v>
      </c>
      <c r="C46" s="108"/>
      <c r="D46" s="115"/>
      <c r="E46" s="115"/>
      <c r="F46" s="115"/>
      <c r="G46" s="115">
        <f t="shared" si="3"/>
        <v>4788777</v>
      </c>
      <c r="H46" s="115">
        <v>4788777</v>
      </c>
      <c r="I46" s="115">
        <f t="shared" si="6"/>
        <v>0</v>
      </c>
      <c r="J46" s="115"/>
      <c r="K46" s="115">
        <f t="shared" si="4"/>
        <v>4788777</v>
      </c>
      <c r="L46" s="116">
        <f t="shared" si="5"/>
        <v>0</v>
      </c>
      <c r="M46" s="64"/>
      <c r="N46" s="64"/>
      <c r="O46" s="65"/>
      <c r="P46" s="65"/>
      <c r="Q46" s="65"/>
      <c r="R46" s="95"/>
    </row>
    <row r="47" spans="1:18" s="77" customFormat="1" ht="15.75">
      <c r="A47" s="114">
        <v>15</v>
      </c>
      <c r="B47" s="115" t="s">
        <v>145</v>
      </c>
      <c r="C47" s="108"/>
      <c r="D47" s="115"/>
      <c r="E47" s="115"/>
      <c r="F47" s="115"/>
      <c r="G47" s="115">
        <f t="shared" si="3"/>
        <v>5708630</v>
      </c>
      <c r="H47" s="115">
        <v>5708630</v>
      </c>
      <c r="I47" s="115">
        <f t="shared" si="6"/>
        <v>0</v>
      </c>
      <c r="J47" s="115"/>
      <c r="K47" s="115">
        <f t="shared" si="4"/>
        <v>5708630</v>
      </c>
      <c r="L47" s="116">
        <f t="shared" si="5"/>
        <v>0</v>
      </c>
      <c r="M47" s="64"/>
      <c r="N47" s="64"/>
      <c r="O47" s="65"/>
      <c r="P47" s="65"/>
      <c r="Q47" s="65"/>
      <c r="R47" s="95"/>
    </row>
    <row r="48" spans="1:18" s="77" customFormat="1" ht="15.75">
      <c r="A48" s="114">
        <v>16</v>
      </c>
      <c r="B48" s="115" t="s">
        <v>146</v>
      </c>
      <c r="C48" s="108"/>
      <c r="D48" s="115"/>
      <c r="E48" s="115"/>
      <c r="F48" s="115"/>
      <c r="G48" s="115">
        <f t="shared" si="3"/>
        <v>2845745</v>
      </c>
      <c r="H48" s="115">
        <v>2845745</v>
      </c>
      <c r="I48" s="115">
        <f t="shared" si="6"/>
        <v>0</v>
      </c>
      <c r="J48" s="115"/>
      <c r="K48" s="115">
        <f t="shared" si="4"/>
        <v>2845745</v>
      </c>
      <c r="L48" s="116">
        <f t="shared" si="5"/>
        <v>0</v>
      </c>
      <c r="M48" s="64"/>
      <c r="N48" s="64"/>
      <c r="O48" s="65"/>
      <c r="P48" s="65"/>
      <c r="Q48" s="65"/>
      <c r="R48" s="95"/>
    </row>
    <row r="49" spans="1:18" s="77" customFormat="1" ht="15.75">
      <c r="A49" s="114">
        <v>17</v>
      </c>
      <c r="B49" s="115" t="s">
        <v>147</v>
      </c>
      <c r="C49" s="108"/>
      <c r="D49" s="115"/>
      <c r="E49" s="115"/>
      <c r="F49" s="115"/>
      <c r="G49" s="115">
        <f t="shared" si="3"/>
        <v>5053651</v>
      </c>
      <c r="H49" s="115">
        <v>5053651</v>
      </c>
      <c r="I49" s="115">
        <f t="shared" si="6"/>
        <v>0</v>
      </c>
      <c r="J49" s="115"/>
      <c r="K49" s="115">
        <f t="shared" si="4"/>
        <v>5053651</v>
      </c>
      <c r="L49" s="116">
        <f t="shared" si="5"/>
        <v>0</v>
      </c>
      <c r="M49" s="64"/>
      <c r="N49" s="64"/>
      <c r="O49" s="65"/>
      <c r="P49" s="65"/>
      <c r="Q49" s="65"/>
      <c r="R49" s="95"/>
    </row>
    <row r="50" spans="1:18" s="77" customFormat="1" ht="15.75">
      <c r="A50" s="114">
        <v>18</v>
      </c>
      <c r="B50" s="115" t="s">
        <v>148</v>
      </c>
      <c r="C50" s="108"/>
      <c r="D50" s="115"/>
      <c r="E50" s="115"/>
      <c r="F50" s="115"/>
      <c r="G50" s="115">
        <f t="shared" si="3"/>
        <v>3437345</v>
      </c>
      <c r="H50" s="115">
        <v>3437345</v>
      </c>
      <c r="I50" s="115">
        <f t="shared" si="6"/>
        <v>0</v>
      </c>
      <c r="J50" s="115"/>
      <c r="K50" s="115">
        <f t="shared" si="4"/>
        <v>3437345</v>
      </c>
      <c r="L50" s="116">
        <f t="shared" si="5"/>
        <v>0</v>
      </c>
      <c r="M50" s="64"/>
      <c r="N50" s="64"/>
      <c r="O50" s="65"/>
      <c r="P50" s="65"/>
      <c r="Q50" s="65"/>
      <c r="R50" s="95"/>
    </row>
    <row r="51" spans="1:18" s="77" customFormat="1" ht="15.75">
      <c r="A51" s="114">
        <v>19</v>
      </c>
      <c r="B51" s="115" t="s">
        <v>149</v>
      </c>
      <c r="C51" s="108"/>
      <c r="D51" s="115"/>
      <c r="E51" s="115"/>
      <c r="F51" s="115"/>
      <c r="G51" s="115">
        <f t="shared" si="3"/>
        <v>5881820</v>
      </c>
      <c r="H51" s="115">
        <v>5881820</v>
      </c>
      <c r="I51" s="115">
        <f t="shared" si="6"/>
        <v>0</v>
      </c>
      <c r="J51" s="115"/>
      <c r="K51" s="115">
        <f t="shared" si="4"/>
        <v>5881820</v>
      </c>
      <c r="L51" s="116">
        <f t="shared" si="5"/>
        <v>0</v>
      </c>
      <c r="M51" s="64"/>
      <c r="N51" s="64"/>
      <c r="O51" s="65"/>
      <c r="P51" s="65"/>
      <c r="Q51" s="65"/>
      <c r="R51" s="95"/>
    </row>
    <row r="52" spans="1:18" s="76" customFormat="1" ht="15.75">
      <c r="A52" s="117" t="s">
        <v>65</v>
      </c>
      <c r="B52" s="118" t="s">
        <v>62</v>
      </c>
      <c r="C52" s="119"/>
      <c r="D52" s="120">
        <f>SUM(D53:D69)</f>
        <v>3663519</v>
      </c>
      <c r="E52" s="120">
        <f>SUM(E53:E69)</f>
        <v>3663519</v>
      </c>
      <c r="F52" s="120">
        <f aca="true" t="shared" si="7" ref="F52:K52">SUM(F53:F69)</f>
        <v>0</v>
      </c>
      <c r="G52" s="120">
        <f t="shared" si="7"/>
        <v>63142496</v>
      </c>
      <c r="H52" s="120">
        <f t="shared" si="7"/>
        <v>63142496</v>
      </c>
      <c r="I52" s="120">
        <f t="shared" si="7"/>
        <v>0</v>
      </c>
      <c r="J52" s="120">
        <f t="shared" si="7"/>
        <v>0</v>
      </c>
      <c r="K52" s="120">
        <f t="shared" si="7"/>
        <v>59478977</v>
      </c>
      <c r="L52" s="121">
        <f t="shared" si="5"/>
        <v>0.05801986351632346</v>
      </c>
      <c r="M52" s="113"/>
      <c r="N52" s="113"/>
      <c r="O52" s="113"/>
      <c r="P52" s="113"/>
      <c r="Q52" s="113"/>
      <c r="R52" s="113"/>
    </row>
    <row r="53" spans="1:18" s="76" customFormat="1" ht="15.75">
      <c r="A53" s="122">
        <v>1</v>
      </c>
      <c r="B53" s="120" t="s">
        <v>150</v>
      </c>
      <c r="C53" s="119"/>
      <c r="D53" s="123">
        <f>E53</f>
        <v>138510</v>
      </c>
      <c r="E53" s="123">
        <v>138510</v>
      </c>
      <c r="F53" s="120"/>
      <c r="G53" s="123">
        <f t="shared" si="3"/>
        <v>2475143</v>
      </c>
      <c r="H53" s="123">
        <v>2475143</v>
      </c>
      <c r="I53" s="123"/>
      <c r="J53" s="123"/>
      <c r="K53" s="123">
        <f t="shared" si="4"/>
        <v>2336633</v>
      </c>
      <c r="L53" s="124">
        <f t="shared" si="5"/>
        <v>0.05596040309590193</v>
      </c>
      <c r="M53" s="64"/>
      <c r="N53" s="64"/>
      <c r="O53" s="65"/>
      <c r="P53" s="65"/>
      <c r="Q53" s="65"/>
      <c r="R53" s="95"/>
    </row>
    <row r="54" spans="1:18" s="76" customFormat="1" ht="15.75">
      <c r="A54" s="122">
        <v>2</v>
      </c>
      <c r="B54" s="120" t="s">
        <v>151</v>
      </c>
      <c r="C54" s="119"/>
      <c r="D54" s="123">
        <f aca="true" t="shared" si="8" ref="D54:D69">E54</f>
        <v>199666</v>
      </c>
      <c r="E54" s="123">
        <v>199666</v>
      </c>
      <c r="F54" s="120"/>
      <c r="G54" s="123">
        <f t="shared" si="3"/>
        <v>3590319</v>
      </c>
      <c r="H54" s="123">
        <v>3590319</v>
      </c>
      <c r="I54" s="123"/>
      <c r="J54" s="123"/>
      <c r="K54" s="123">
        <f t="shared" si="4"/>
        <v>3390653</v>
      </c>
      <c r="L54" s="124">
        <f t="shared" si="5"/>
        <v>0.0556123285980995</v>
      </c>
      <c r="M54" s="64"/>
      <c r="N54" s="64"/>
      <c r="O54" s="65"/>
      <c r="P54" s="65"/>
      <c r="Q54" s="65"/>
      <c r="R54" s="95"/>
    </row>
    <row r="55" spans="1:18" s="76" customFormat="1" ht="15.75">
      <c r="A55" s="122">
        <v>3</v>
      </c>
      <c r="B55" s="120" t="s">
        <v>152</v>
      </c>
      <c r="C55" s="119"/>
      <c r="D55" s="123">
        <f t="shared" si="8"/>
        <v>166050</v>
      </c>
      <c r="E55" s="123">
        <v>166050</v>
      </c>
      <c r="F55" s="120"/>
      <c r="G55" s="123">
        <f t="shared" si="3"/>
        <v>3080703</v>
      </c>
      <c r="H55" s="123">
        <v>3080703</v>
      </c>
      <c r="I55" s="123"/>
      <c r="J55" s="123"/>
      <c r="K55" s="123">
        <f t="shared" si="4"/>
        <v>2914653</v>
      </c>
      <c r="L55" s="124">
        <f t="shared" si="5"/>
        <v>0.053900035154313804</v>
      </c>
      <c r="M55" s="64"/>
      <c r="N55" s="64"/>
      <c r="O55" s="65"/>
      <c r="P55" s="65"/>
      <c r="Q55" s="65"/>
      <c r="R55" s="95"/>
    </row>
    <row r="56" spans="1:18" s="76" customFormat="1" ht="15.75">
      <c r="A56" s="122">
        <v>4</v>
      </c>
      <c r="B56" s="120" t="s">
        <v>153</v>
      </c>
      <c r="C56" s="119"/>
      <c r="D56" s="123">
        <f t="shared" si="8"/>
        <v>151875</v>
      </c>
      <c r="E56" s="123">
        <v>151875</v>
      </c>
      <c r="F56" s="120"/>
      <c r="G56" s="123">
        <f t="shared" si="3"/>
        <v>3019609</v>
      </c>
      <c r="H56" s="123">
        <v>3019609</v>
      </c>
      <c r="I56" s="123"/>
      <c r="J56" s="123"/>
      <c r="K56" s="123">
        <f t="shared" si="4"/>
        <v>2867734</v>
      </c>
      <c r="L56" s="124">
        <f t="shared" si="5"/>
        <v>0.05029624696442486</v>
      </c>
      <c r="M56" s="64"/>
      <c r="N56" s="64"/>
      <c r="O56" s="65"/>
      <c r="P56" s="65"/>
      <c r="Q56" s="65"/>
      <c r="R56" s="95"/>
    </row>
    <row r="57" spans="1:18" s="76" customFormat="1" ht="15.75">
      <c r="A57" s="122">
        <v>5</v>
      </c>
      <c r="B57" s="120" t="s">
        <v>154</v>
      </c>
      <c r="C57" s="119"/>
      <c r="D57" s="123">
        <f t="shared" si="8"/>
        <v>200070</v>
      </c>
      <c r="E57" s="123">
        <v>200070</v>
      </c>
      <c r="F57" s="120"/>
      <c r="G57" s="123">
        <f t="shared" si="3"/>
        <v>3157819</v>
      </c>
      <c r="H57" s="123">
        <v>3157819</v>
      </c>
      <c r="I57" s="123"/>
      <c r="J57" s="123"/>
      <c r="K57" s="123">
        <f t="shared" si="4"/>
        <v>2957749</v>
      </c>
      <c r="L57" s="124">
        <f t="shared" si="5"/>
        <v>0.06335701951251797</v>
      </c>
      <c r="M57" s="64"/>
      <c r="N57" s="64"/>
      <c r="O57" s="65"/>
      <c r="P57" s="65"/>
      <c r="Q57" s="65"/>
      <c r="R57" s="95"/>
    </row>
    <row r="58" spans="1:18" s="76" customFormat="1" ht="15.75">
      <c r="A58" s="122">
        <v>6</v>
      </c>
      <c r="B58" s="120" t="s">
        <v>155</v>
      </c>
      <c r="C58" s="119"/>
      <c r="D58" s="123">
        <f t="shared" si="8"/>
        <v>201286</v>
      </c>
      <c r="E58" s="123">
        <v>201286</v>
      </c>
      <c r="F58" s="120"/>
      <c r="G58" s="123">
        <f t="shared" si="3"/>
        <v>2729200</v>
      </c>
      <c r="H58" s="123">
        <v>2729200</v>
      </c>
      <c r="I58" s="123"/>
      <c r="J58" s="123"/>
      <c r="K58" s="123">
        <f t="shared" si="4"/>
        <v>2527914</v>
      </c>
      <c r="L58" s="124">
        <f t="shared" si="5"/>
        <v>0.07375274805803898</v>
      </c>
      <c r="M58" s="64"/>
      <c r="N58" s="64"/>
      <c r="O58" s="65"/>
      <c r="P58" s="65"/>
      <c r="Q58" s="65"/>
      <c r="R58" s="95"/>
    </row>
    <row r="59" spans="1:18" s="76" customFormat="1" ht="15.75">
      <c r="A59" s="122">
        <v>7</v>
      </c>
      <c r="B59" s="120" t="s">
        <v>156</v>
      </c>
      <c r="C59" s="119"/>
      <c r="D59" s="123">
        <f t="shared" si="8"/>
        <v>260010</v>
      </c>
      <c r="E59" s="123">
        <v>260010</v>
      </c>
      <c r="F59" s="120"/>
      <c r="G59" s="123">
        <f t="shared" si="3"/>
        <v>3527583</v>
      </c>
      <c r="H59" s="123">
        <v>3527583</v>
      </c>
      <c r="I59" s="123"/>
      <c r="J59" s="123"/>
      <c r="K59" s="123">
        <f t="shared" si="4"/>
        <v>3267573</v>
      </c>
      <c r="L59" s="124">
        <f t="shared" si="5"/>
        <v>0.07370769164042348</v>
      </c>
      <c r="M59" s="64"/>
      <c r="N59" s="64"/>
      <c r="O59" s="65"/>
      <c r="P59" s="65"/>
      <c r="Q59" s="65"/>
      <c r="R59" s="95"/>
    </row>
    <row r="60" spans="1:18" s="76" customFormat="1" ht="15.75">
      <c r="A60" s="122">
        <v>8</v>
      </c>
      <c r="B60" s="120" t="s">
        <v>157</v>
      </c>
      <c r="C60" s="119"/>
      <c r="D60" s="123">
        <f t="shared" si="8"/>
        <v>508275</v>
      </c>
      <c r="E60" s="123">
        <v>508275</v>
      </c>
      <c r="F60" s="120"/>
      <c r="G60" s="123">
        <f t="shared" si="3"/>
        <v>4556712</v>
      </c>
      <c r="H60" s="123">
        <v>4556712</v>
      </c>
      <c r="I60" s="123"/>
      <c r="J60" s="123"/>
      <c r="K60" s="123">
        <f t="shared" si="4"/>
        <v>4048437</v>
      </c>
      <c r="L60" s="124">
        <f t="shared" si="5"/>
        <v>0.11154424506091234</v>
      </c>
      <c r="M60" s="64"/>
      <c r="N60" s="64"/>
      <c r="O60" s="65"/>
      <c r="P60" s="65"/>
      <c r="Q60" s="65"/>
      <c r="R60" s="95"/>
    </row>
    <row r="61" spans="1:18" s="76" customFormat="1" ht="15.75">
      <c r="A61" s="122">
        <v>9</v>
      </c>
      <c r="B61" s="120" t="s">
        <v>158</v>
      </c>
      <c r="C61" s="119"/>
      <c r="D61" s="123">
        <f t="shared" si="8"/>
        <v>208576</v>
      </c>
      <c r="E61" s="123">
        <v>208576</v>
      </c>
      <c r="F61" s="120"/>
      <c r="G61" s="123">
        <f t="shared" si="3"/>
        <v>5113765</v>
      </c>
      <c r="H61" s="123">
        <v>5113765</v>
      </c>
      <c r="I61" s="123"/>
      <c r="J61" s="123"/>
      <c r="K61" s="123">
        <f t="shared" si="4"/>
        <v>4905189</v>
      </c>
      <c r="L61" s="124">
        <f t="shared" si="5"/>
        <v>0.04078716953164645</v>
      </c>
      <c r="M61" s="64"/>
      <c r="N61" s="64"/>
      <c r="O61" s="65"/>
      <c r="P61" s="65"/>
      <c r="Q61" s="65"/>
      <c r="R61" s="95"/>
    </row>
    <row r="62" spans="1:18" s="76" customFormat="1" ht="15.75">
      <c r="A62" s="122">
        <v>10</v>
      </c>
      <c r="B62" s="120" t="s">
        <v>159</v>
      </c>
      <c r="C62" s="119"/>
      <c r="D62" s="123">
        <f t="shared" si="8"/>
        <v>233887</v>
      </c>
      <c r="E62" s="123">
        <v>233887</v>
      </c>
      <c r="F62" s="120"/>
      <c r="G62" s="123">
        <f t="shared" si="3"/>
        <v>5554929</v>
      </c>
      <c r="H62" s="123">
        <v>5554929</v>
      </c>
      <c r="I62" s="123"/>
      <c r="J62" s="123"/>
      <c r="K62" s="123">
        <f t="shared" si="4"/>
        <v>5321042</v>
      </c>
      <c r="L62" s="124">
        <f t="shared" si="5"/>
        <v>0.0421044085351946</v>
      </c>
      <c r="M62" s="64"/>
      <c r="N62" s="64"/>
      <c r="O62" s="65"/>
      <c r="P62" s="65"/>
      <c r="Q62" s="65"/>
      <c r="R62" s="95"/>
    </row>
    <row r="63" spans="1:18" s="76" customFormat="1" ht="15.75">
      <c r="A63" s="122">
        <v>11</v>
      </c>
      <c r="B63" s="120" t="s">
        <v>160</v>
      </c>
      <c r="C63" s="119"/>
      <c r="D63" s="123">
        <f t="shared" si="8"/>
        <v>210196</v>
      </c>
      <c r="E63" s="123">
        <v>210196</v>
      </c>
      <c r="F63" s="120"/>
      <c r="G63" s="123">
        <f t="shared" si="3"/>
        <v>2914423</v>
      </c>
      <c r="H63" s="123">
        <v>2914423</v>
      </c>
      <c r="I63" s="123"/>
      <c r="J63" s="123"/>
      <c r="K63" s="123">
        <f t="shared" si="4"/>
        <v>2704227</v>
      </c>
      <c r="L63" s="124">
        <f t="shared" si="5"/>
        <v>0.07212268088743466</v>
      </c>
      <c r="M63" s="64"/>
      <c r="N63" s="64"/>
      <c r="O63" s="65"/>
      <c r="P63" s="65"/>
      <c r="Q63" s="65"/>
      <c r="R63" s="95"/>
    </row>
    <row r="64" spans="1:18" s="76" customFormat="1" ht="15.75">
      <c r="A64" s="122">
        <v>12</v>
      </c>
      <c r="B64" s="120" t="s">
        <v>161</v>
      </c>
      <c r="C64" s="119"/>
      <c r="D64" s="123">
        <f t="shared" si="8"/>
        <v>211410</v>
      </c>
      <c r="E64" s="123">
        <v>211410</v>
      </c>
      <c r="F64" s="120"/>
      <c r="G64" s="123">
        <f t="shared" si="3"/>
        <v>4906827</v>
      </c>
      <c r="H64" s="123">
        <v>4906827</v>
      </c>
      <c r="I64" s="123"/>
      <c r="J64" s="123"/>
      <c r="K64" s="123">
        <f t="shared" si="4"/>
        <v>4695417</v>
      </c>
      <c r="L64" s="124">
        <f t="shared" si="5"/>
        <v>0.043084869305561414</v>
      </c>
      <c r="M64" s="64"/>
      <c r="N64" s="64"/>
      <c r="O64" s="65"/>
      <c r="P64" s="65"/>
      <c r="Q64" s="65"/>
      <c r="R64" s="95"/>
    </row>
    <row r="65" spans="1:18" s="76" customFormat="1" ht="15.75">
      <c r="A65" s="122">
        <v>13</v>
      </c>
      <c r="B65" s="120" t="s">
        <v>162</v>
      </c>
      <c r="C65" s="119"/>
      <c r="D65" s="123">
        <f t="shared" si="8"/>
        <v>162086</v>
      </c>
      <c r="E65" s="123">
        <v>162086</v>
      </c>
      <c r="F65" s="120"/>
      <c r="G65" s="123">
        <f t="shared" si="3"/>
        <v>3941316</v>
      </c>
      <c r="H65" s="123">
        <v>3941316</v>
      </c>
      <c r="I65" s="123"/>
      <c r="J65" s="123"/>
      <c r="K65" s="123">
        <f t="shared" si="4"/>
        <v>3779230</v>
      </c>
      <c r="L65" s="124">
        <f t="shared" si="5"/>
        <v>0.041124842565275155</v>
      </c>
      <c r="M65" s="64"/>
      <c r="N65" s="64"/>
      <c r="O65" s="65"/>
      <c r="P65" s="65"/>
      <c r="Q65" s="65"/>
      <c r="R65" s="95"/>
    </row>
    <row r="66" spans="1:18" s="76" customFormat="1" ht="15.75">
      <c r="A66" s="122">
        <v>14</v>
      </c>
      <c r="B66" s="120" t="s">
        <v>163</v>
      </c>
      <c r="C66" s="119"/>
      <c r="D66" s="123">
        <f t="shared" si="8"/>
        <v>151470</v>
      </c>
      <c r="E66" s="123">
        <v>151470</v>
      </c>
      <c r="F66" s="120"/>
      <c r="G66" s="123">
        <f t="shared" si="3"/>
        <v>3195880</v>
      </c>
      <c r="H66" s="123">
        <v>3195880</v>
      </c>
      <c r="I66" s="123"/>
      <c r="J66" s="123"/>
      <c r="K66" s="123">
        <f t="shared" si="4"/>
        <v>3044410</v>
      </c>
      <c r="L66" s="124">
        <f t="shared" si="5"/>
        <v>0.04739539657308785</v>
      </c>
      <c r="M66" s="64"/>
      <c r="N66" s="64"/>
      <c r="O66" s="65"/>
      <c r="P66" s="65"/>
      <c r="Q66" s="65"/>
      <c r="R66" s="95"/>
    </row>
    <row r="67" spans="1:18" s="76" customFormat="1" ht="15.75">
      <c r="A67" s="122">
        <v>15</v>
      </c>
      <c r="B67" s="120" t="s">
        <v>164</v>
      </c>
      <c r="C67" s="119"/>
      <c r="D67" s="123">
        <f t="shared" si="8"/>
        <v>195616</v>
      </c>
      <c r="E67" s="123">
        <v>195616</v>
      </c>
      <c r="F67" s="120"/>
      <c r="G67" s="123">
        <f t="shared" si="3"/>
        <v>2370757</v>
      </c>
      <c r="H67" s="123">
        <v>2370757</v>
      </c>
      <c r="I67" s="123"/>
      <c r="J67" s="123"/>
      <c r="K67" s="123">
        <f t="shared" si="4"/>
        <v>2175141</v>
      </c>
      <c r="L67" s="124">
        <f t="shared" si="5"/>
        <v>0.08251204151247893</v>
      </c>
      <c r="M67" s="64"/>
      <c r="N67" s="64"/>
      <c r="O67" s="65"/>
      <c r="P67" s="65"/>
      <c r="Q67" s="65"/>
      <c r="R67" s="95"/>
    </row>
    <row r="68" spans="1:18" s="76" customFormat="1" ht="15.75">
      <c r="A68" s="122">
        <v>16</v>
      </c>
      <c r="B68" s="120" t="s">
        <v>165</v>
      </c>
      <c r="C68" s="119"/>
      <c r="D68" s="123">
        <f t="shared" si="8"/>
        <v>251100</v>
      </c>
      <c r="E68" s="123">
        <v>251100</v>
      </c>
      <c r="F68" s="120"/>
      <c r="G68" s="123">
        <f t="shared" si="3"/>
        <v>5054415</v>
      </c>
      <c r="H68" s="123">
        <v>5054415</v>
      </c>
      <c r="I68" s="123"/>
      <c r="J68" s="123"/>
      <c r="K68" s="123">
        <f t="shared" si="4"/>
        <v>4803315</v>
      </c>
      <c r="L68" s="124">
        <f t="shared" si="5"/>
        <v>0.04967933974554919</v>
      </c>
      <c r="M68" s="64"/>
      <c r="N68" s="64"/>
      <c r="O68" s="65"/>
      <c r="P68" s="65"/>
      <c r="Q68" s="65"/>
      <c r="R68" s="95"/>
    </row>
    <row r="69" spans="1:18" s="76" customFormat="1" ht="15.75">
      <c r="A69" s="122">
        <v>17</v>
      </c>
      <c r="B69" s="120" t="s">
        <v>166</v>
      </c>
      <c r="C69" s="119"/>
      <c r="D69" s="123">
        <f t="shared" si="8"/>
        <v>213436</v>
      </c>
      <c r="E69" s="123">
        <v>213436</v>
      </c>
      <c r="F69" s="120"/>
      <c r="G69" s="125">
        <f t="shared" si="3"/>
        <v>3953096</v>
      </c>
      <c r="H69" s="123">
        <v>3953096</v>
      </c>
      <c r="I69" s="123"/>
      <c r="J69" s="123"/>
      <c r="K69" s="123">
        <f t="shared" si="4"/>
        <v>3739660</v>
      </c>
      <c r="L69" s="124">
        <f t="shared" si="5"/>
        <v>0.05399211149944246</v>
      </c>
      <c r="M69" s="64"/>
      <c r="N69" s="64"/>
      <c r="O69" s="65"/>
      <c r="P69" s="65"/>
      <c r="Q69" s="65"/>
      <c r="R69" s="95"/>
    </row>
    <row r="70" spans="1:18" s="77" customFormat="1" ht="15.75">
      <c r="A70" s="126"/>
      <c r="B70" s="76" t="s">
        <v>76</v>
      </c>
      <c r="C70" s="76"/>
      <c r="D70" s="76"/>
      <c r="E70" s="76"/>
      <c r="F70" s="76"/>
      <c r="G70" s="76"/>
      <c r="H70" s="278"/>
      <c r="I70" s="278"/>
      <c r="J70" s="278"/>
      <c r="K70" s="278"/>
      <c r="M70" s="127"/>
      <c r="N70" s="127"/>
      <c r="O70" s="127"/>
      <c r="P70" s="113"/>
      <c r="Q70" s="113"/>
      <c r="R70" s="95"/>
    </row>
    <row r="71" spans="1:18" s="77" customFormat="1" ht="15.75">
      <c r="A71" s="126"/>
      <c r="B71" s="77" t="s">
        <v>77</v>
      </c>
      <c r="C71" s="76"/>
      <c r="D71" s="76"/>
      <c r="E71" s="76"/>
      <c r="F71" s="76"/>
      <c r="G71" s="76"/>
      <c r="H71" s="76"/>
      <c r="I71" s="76"/>
      <c r="J71" s="76"/>
      <c r="K71" s="76"/>
      <c r="M71" s="127"/>
      <c r="N71" s="127"/>
      <c r="O71" s="127"/>
      <c r="P71" s="127"/>
      <c r="Q71" s="127"/>
      <c r="R71" s="113"/>
    </row>
    <row r="72" spans="1:17" s="77" customFormat="1" ht="15.75">
      <c r="A72" s="126"/>
      <c r="B72" s="77" t="s">
        <v>78</v>
      </c>
      <c r="M72" s="98"/>
      <c r="N72" s="98"/>
      <c r="O72" s="98"/>
      <c r="P72" s="98"/>
      <c r="Q72" s="98"/>
    </row>
    <row r="73" spans="1:17" s="77" customFormat="1" ht="15.75">
      <c r="A73" s="126"/>
      <c r="B73" s="251" t="s">
        <v>80</v>
      </c>
      <c r="C73" s="251"/>
      <c r="D73" s="251"/>
      <c r="E73" s="251"/>
      <c r="F73" s="251"/>
      <c r="G73" s="251"/>
      <c r="H73" s="251"/>
      <c r="I73" s="251"/>
      <c r="M73" s="98"/>
      <c r="N73" s="98"/>
      <c r="O73" s="98"/>
      <c r="P73" s="98"/>
      <c r="Q73" s="98"/>
    </row>
    <row r="74" spans="2:11" ht="18.75">
      <c r="B74" s="5"/>
      <c r="C74" s="8"/>
      <c r="D74" s="8"/>
      <c r="E74" s="8"/>
      <c r="F74" s="8"/>
      <c r="G74" s="252" t="s">
        <v>167</v>
      </c>
      <c r="H74" s="252"/>
      <c r="I74" s="252"/>
      <c r="J74" s="252"/>
      <c r="K74" s="252"/>
    </row>
    <row r="75" spans="2:11" ht="20.25">
      <c r="B75" s="128" t="s">
        <v>168</v>
      </c>
      <c r="C75" s="8"/>
      <c r="D75" s="224"/>
      <c r="E75" s="224"/>
      <c r="F75" s="224"/>
      <c r="G75" s="225" t="s">
        <v>169</v>
      </c>
      <c r="H75" s="225"/>
      <c r="I75" s="225"/>
      <c r="J75" s="225"/>
      <c r="K75" s="225"/>
    </row>
  </sheetData>
  <mergeCells count="18">
    <mergeCell ref="A2:B2"/>
    <mergeCell ref="E2:I2"/>
    <mergeCell ref="A3:B3"/>
    <mergeCell ref="E3:I3"/>
    <mergeCell ref="A5:L5"/>
    <mergeCell ref="A6:L6"/>
    <mergeCell ref="A8:A9"/>
    <mergeCell ref="B8:B9"/>
    <mergeCell ref="C8:C9"/>
    <mergeCell ref="D8:F8"/>
    <mergeCell ref="G8:J8"/>
    <mergeCell ref="K8:K9"/>
    <mergeCell ref="L8:L9"/>
    <mergeCell ref="H70:K70"/>
    <mergeCell ref="B73:I73"/>
    <mergeCell ref="G74:K74"/>
    <mergeCell ref="D75:F75"/>
    <mergeCell ref="G75:K75"/>
  </mergeCell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N65"/>
  <sheetViews>
    <sheetView workbookViewId="0" topLeftCell="A1">
      <selection activeCell="E13" sqref="E13"/>
    </sheetView>
  </sheetViews>
  <sheetFormatPr defaultColWidth="8.796875" defaultRowHeight="15"/>
  <cols>
    <col min="1" max="1" width="3.5" style="223" customWidth="1"/>
    <col min="2" max="2" width="24.8984375" style="3" customWidth="1"/>
    <col min="3" max="3" width="5.69921875" style="3" customWidth="1"/>
    <col min="4" max="4" width="10.69921875" style="3" customWidth="1"/>
    <col min="5" max="5" width="10" style="3" customWidth="1"/>
    <col min="6" max="6" width="8.59765625" style="3" customWidth="1"/>
    <col min="7" max="7" width="11.09765625" style="3" customWidth="1"/>
    <col min="8" max="8" width="11.8984375" style="3" customWidth="1"/>
    <col min="9" max="9" width="8.59765625" style="3" customWidth="1"/>
    <col min="10" max="10" width="8.69921875" style="3" customWidth="1"/>
    <col min="11" max="11" width="11" style="3" customWidth="1"/>
    <col min="12" max="12" width="8.8984375" style="275" customWidth="1"/>
    <col min="13" max="14" width="9" style="24" customWidth="1"/>
    <col min="15" max="16384" width="9" style="3" customWidth="1"/>
  </cols>
  <sheetData>
    <row r="1" spans="1:14" s="77" customFormat="1" ht="15.75">
      <c r="A1" s="251" t="s">
        <v>309</v>
      </c>
      <c r="B1" s="251"/>
      <c r="C1" s="251"/>
      <c r="D1" s="251"/>
      <c r="L1" s="222"/>
      <c r="M1" s="98"/>
      <c r="N1" s="98"/>
    </row>
    <row r="2" spans="1:14" s="77" customFormat="1" ht="15.75">
      <c r="A2" s="300" t="s">
        <v>84</v>
      </c>
      <c r="B2" s="300"/>
      <c r="C2" s="300"/>
      <c r="D2" s="300"/>
      <c r="L2" s="222"/>
      <c r="M2" s="98"/>
      <c r="N2" s="98"/>
    </row>
    <row r="3" spans="1:14" s="77" customFormat="1" ht="19.5" customHeight="1">
      <c r="A3" s="280" t="s">
        <v>81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98"/>
      <c r="N3" s="98"/>
    </row>
    <row r="4" spans="1:14" s="77" customFormat="1" ht="17.25" customHeight="1">
      <c r="A4" s="277" t="s">
        <v>310</v>
      </c>
      <c r="B4" s="277"/>
      <c r="C4" s="277"/>
      <c r="D4" s="277"/>
      <c r="E4" s="277"/>
      <c r="F4" s="277"/>
      <c r="G4" s="277"/>
      <c r="H4" s="277"/>
      <c r="I4" s="277"/>
      <c r="J4" s="277"/>
      <c r="K4" s="277"/>
      <c r="L4" s="277"/>
      <c r="M4" s="98"/>
      <c r="N4" s="98"/>
    </row>
    <row r="5" spans="11:12" ht="17.25" customHeight="1">
      <c r="K5" s="304" t="s">
        <v>13</v>
      </c>
      <c r="L5" s="304"/>
    </row>
    <row r="6" spans="1:14" s="2" customFormat="1" ht="19.5" customHeight="1">
      <c r="A6" s="301" t="s">
        <v>0</v>
      </c>
      <c r="B6" s="298" t="s">
        <v>1</v>
      </c>
      <c r="C6" s="298" t="s">
        <v>4</v>
      </c>
      <c r="D6" s="298" t="s">
        <v>5</v>
      </c>
      <c r="E6" s="298"/>
      <c r="F6" s="298"/>
      <c r="G6" s="298" t="s">
        <v>6</v>
      </c>
      <c r="H6" s="298"/>
      <c r="I6" s="298"/>
      <c r="J6" s="298"/>
      <c r="K6" s="298" t="s">
        <v>12</v>
      </c>
      <c r="L6" s="305" t="s">
        <v>79</v>
      </c>
      <c r="M6" s="25"/>
      <c r="N6" s="25"/>
    </row>
    <row r="7" spans="1:14" s="2" customFormat="1" ht="65.25" customHeight="1">
      <c r="A7" s="302"/>
      <c r="B7" s="298"/>
      <c r="C7" s="298"/>
      <c r="D7" s="1" t="s">
        <v>7</v>
      </c>
      <c r="E7" s="1" t="s">
        <v>8</v>
      </c>
      <c r="F7" s="1" t="s">
        <v>9</v>
      </c>
      <c r="G7" s="1" t="s">
        <v>7</v>
      </c>
      <c r="H7" s="1" t="s">
        <v>16</v>
      </c>
      <c r="I7" s="1" t="s">
        <v>10</v>
      </c>
      <c r="J7" s="1" t="s">
        <v>11</v>
      </c>
      <c r="K7" s="298"/>
      <c r="L7" s="306"/>
      <c r="M7" s="25"/>
      <c r="N7" s="25"/>
    </row>
    <row r="8" spans="1:14" s="5" customFormat="1" ht="15.75" customHeight="1">
      <c r="A8" s="226" t="s">
        <v>14</v>
      </c>
      <c r="B8" s="4" t="s">
        <v>15</v>
      </c>
      <c r="C8" s="7">
        <v>1</v>
      </c>
      <c r="D8" s="7" t="s">
        <v>66</v>
      </c>
      <c r="E8" s="7">
        <v>3</v>
      </c>
      <c r="F8" s="7">
        <v>4</v>
      </c>
      <c r="G8" s="7" t="s">
        <v>67</v>
      </c>
      <c r="H8" s="7">
        <v>6</v>
      </c>
      <c r="I8" s="7">
        <v>7</v>
      </c>
      <c r="J8" s="7">
        <v>8</v>
      </c>
      <c r="K8" s="7" t="s">
        <v>75</v>
      </c>
      <c r="L8" s="227" t="s">
        <v>59</v>
      </c>
      <c r="M8" s="26"/>
      <c r="N8" s="26"/>
    </row>
    <row r="9" spans="1:14" s="5" customFormat="1" ht="18" customHeight="1">
      <c r="A9" s="228"/>
      <c r="B9" s="38" t="s">
        <v>311</v>
      </c>
      <c r="C9" s="28"/>
      <c r="D9" s="28"/>
      <c r="E9" s="28"/>
      <c r="F9" s="28"/>
      <c r="G9" s="28"/>
      <c r="H9" s="28"/>
      <c r="I9" s="28"/>
      <c r="J9" s="28"/>
      <c r="K9" s="28"/>
      <c r="L9" s="229"/>
      <c r="M9" s="26"/>
      <c r="N9" s="26"/>
    </row>
    <row r="10" spans="1:12" ht="28.5" customHeight="1">
      <c r="A10" s="230" t="s">
        <v>71</v>
      </c>
      <c r="B10" s="231" t="s">
        <v>70</v>
      </c>
      <c r="C10" s="232">
        <f>C11+C25+C44</f>
        <v>44</v>
      </c>
      <c r="D10" s="232">
        <f aca="true" t="shared" si="0" ref="D10:L10">D11+D25+D44</f>
        <v>4010635.5</v>
      </c>
      <c r="E10" s="232">
        <f t="shared" si="0"/>
        <v>3974535.5</v>
      </c>
      <c r="F10" s="232">
        <f t="shared" si="0"/>
        <v>36100</v>
      </c>
      <c r="G10" s="232">
        <f t="shared" si="0"/>
        <v>124516417.5</v>
      </c>
      <c r="H10" s="232">
        <f t="shared" si="0"/>
        <v>124480317.5</v>
      </c>
      <c r="I10" s="232">
        <f t="shared" si="0"/>
        <v>0</v>
      </c>
      <c r="J10" s="232">
        <f t="shared" si="0"/>
        <v>36100</v>
      </c>
      <c r="K10" s="232">
        <f t="shared" si="0"/>
        <v>120505782</v>
      </c>
      <c r="L10" s="233">
        <f t="shared" si="0"/>
        <v>1.707028963980805</v>
      </c>
    </row>
    <row r="11" spans="1:14" s="239" customFormat="1" ht="18" customHeight="1">
      <c r="A11" s="234" t="s">
        <v>63</v>
      </c>
      <c r="B11" s="235" t="s">
        <v>60</v>
      </c>
      <c r="C11" s="236">
        <v>13</v>
      </c>
      <c r="D11" s="236">
        <f aca="true" t="shared" si="1" ref="D11:L11">SUM(D12:D24)</f>
        <v>1342440</v>
      </c>
      <c r="E11" s="236">
        <f t="shared" si="1"/>
        <v>1342440</v>
      </c>
      <c r="F11" s="236">
        <f t="shared" si="1"/>
        <v>0</v>
      </c>
      <c r="G11" s="236">
        <f t="shared" si="1"/>
        <v>16223698</v>
      </c>
      <c r="H11" s="236">
        <f t="shared" si="1"/>
        <v>16223698</v>
      </c>
      <c r="I11" s="236">
        <f t="shared" si="1"/>
        <v>0</v>
      </c>
      <c r="J11" s="236">
        <f t="shared" si="1"/>
        <v>0</v>
      </c>
      <c r="K11" s="236">
        <f t="shared" si="1"/>
        <v>14881258</v>
      </c>
      <c r="L11" s="237">
        <f t="shared" si="1"/>
        <v>1.0754615827341547</v>
      </c>
      <c r="M11" s="238"/>
      <c r="N11" s="238"/>
    </row>
    <row r="12" spans="1:14" s="77" customFormat="1" ht="18" customHeight="1">
      <c r="A12" s="240">
        <v>1</v>
      </c>
      <c r="B12" s="241" t="s">
        <v>312</v>
      </c>
      <c r="C12" s="242"/>
      <c r="D12" s="242">
        <f>E12+F12</f>
        <v>85860</v>
      </c>
      <c r="E12" s="242">
        <v>85860</v>
      </c>
      <c r="F12" s="242"/>
      <c r="G12" s="243">
        <f>H12+I12+J12</f>
        <v>975862</v>
      </c>
      <c r="H12" s="242">
        <v>975862</v>
      </c>
      <c r="I12" s="242"/>
      <c r="J12" s="242"/>
      <c r="K12" s="243">
        <f>G12-D12</f>
        <v>890002</v>
      </c>
      <c r="L12" s="244">
        <f>D12/G12</f>
        <v>0.08798375180097186</v>
      </c>
      <c r="M12" s="98"/>
      <c r="N12" s="98"/>
    </row>
    <row r="13" spans="1:14" s="77" customFormat="1" ht="18" customHeight="1">
      <c r="A13" s="114">
        <v>2</v>
      </c>
      <c r="B13" s="245" t="s">
        <v>313</v>
      </c>
      <c r="C13" s="243"/>
      <c r="D13" s="242">
        <f aca="true" t="shared" si="2" ref="D13:D57">E13+F13</f>
        <v>72900</v>
      </c>
      <c r="E13" s="243">
        <v>72900</v>
      </c>
      <c r="F13" s="243"/>
      <c r="G13" s="243">
        <f>H13+I13+J13</f>
        <v>926341</v>
      </c>
      <c r="H13" s="243">
        <v>926341</v>
      </c>
      <c r="I13" s="243"/>
      <c r="J13" s="243"/>
      <c r="K13" s="243">
        <f>G13-D13</f>
        <v>853441</v>
      </c>
      <c r="L13" s="244">
        <f>D13/G13</f>
        <v>0.07869672183353646</v>
      </c>
      <c r="M13" s="98"/>
      <c r="N13" s="98"/>
    </row>
    <row r="14" spans="1:14" s="77" customFormat="1" ht="18" customHeight="1">
      <c r="A14" s="114">
        <v>3</v>
      </c>
      <c r="B14" s="246" t="s">
        <v>314</v>
      </c>
      <c r="C14" s="243"/>
      <c r="D14" s="242">
        <f t="shared" si="2"/>
        <v>79380</v>
      </c>
      <c r="E14" s="243">
        <v>79380</v>
      </c>
      <c r="F14" s="243"/>
      <c r="G14" s="243">
        <f aca="true" t="shared" si="3" ref="G14:G24">H14+I14+J14</f>
        <v>934546</v>
      </c>
      <c r="H14" s="243">
        <v>934546</v>
      </c>
      <c r="I14" s="243"/>
      <c r="J14" s="243"/>
      <c r="K14" s="243">
        <f aca="true" t="shared" si="4" ref="K14:K24">G14-D14</f>
        <v>855166</v>
      </c>
      <c r="L14" s="244">
        <f aca="true" t="shared" si="5" ref="L14:L24">D14/G14</f>
        <v>0.08493963914028844</v>
      </c>
      <c r="M14" s="98"/>
      <c r="N14" s="98"/>
    </row>
    <row r="15" spans="1:14" s="77" customFormat="1" ht="18" customHeight="1">
      <c r="A15" s="114">
        <v>4</v>
      </c>
      <c r="B15" s="247" t="s">
        <v>315</v>
      </c>
      <c r="C15" s="243"/>
      <c r="D15" s="242">
        <f t="shared" si="2"/>
        <v>177795</v>
      </c>
      <c r="E15" s="243">
        <v>177795</v>
      </c>
      <c r="F15" s="243"/>
      <c r="G15" s="243">
        <f t="shared" si="3"/>
        <v>2083013</v>
      </c>
      <c r="H15" s="243">
        <v>2083013</v>
      </c>
      <c r="I15" s="243"/>
      <c r="J15" s="243"/>
      <c r="K15" s="243">
        <f t="shared" si="4"/>
        <v>1905218</v>
      </c>
      <c r="L15" s="244">
        <f t="shared" si="5"/>
        <v>0.08535472414238414</v>
      </c>
      <c r="M15" s="98"/>
      <c r="N15" s="98"/>
    </row>
    <row r="16" spans="1:14" s="77" customFormat="1" ht="18" customHeight="1">
      <c r="A16" s="114">
        <v>5</v>
      </c>
      <c r="B16" s="247" t="s">
        <v>316</v>
      </c>
      <c r="C16" s="243"/>
      <c r="D16" s="242">
        <f t="shared" si="2"/>
        <v>76545</v>
      </c>
      <c r="E16" s="243">
        <v>76545</v>
      </c>
      <c r="F16" s="243"/>
      <c r="G16" s="243">
        <f t="shared" si="3"/>
        <v>1038761</v>
      </c>
      <c r="H16" s="243">
        <v>1038761</v>
      </c>
      <c r="I16" s="243"/>
      <c r="J16" s="243"/>
      <c r="K16" s="243">
        <f t="shared" si="4"/>
        <v>962216</v>
      </c>
      <c r="L16" s="244">
        <f t="shared" si="5"/>
        <v>0.07368875034777009</v>
      </c>
      <c r="M16" s="98"/>
      <c r="N16" s="98"/>
    </row>
    <row r="17" spans="1:14" s="77" customFormat="1" ht="18" customHeight="1">
      <c r="A17" s="114">
        <v>6</v>
      </c>
      <c r="B17" s="245" t="s">
        <v>317</v>
      </c>
      <c r="C17" s="243"/>
      <c r="D17" s="242">
        <f t="shared" si="2"/>
        <v>178605</v>
      </c>
      <c r="E17" s="243">
        <v>178605</v>
      </c>
      <c r="F17" s="243"/>
      <c r="G17" s="243">
        <f t="shared" si="3"/>
        <v>2195160</v>
      </c>
      <c r="H17" s="243">
        <v>2195160</v>
      </c>
      <c r="I17" s="243"/>
      <c r="J17" s="243"/>
      <c r="K17" s="243">
        <f t="shared" si="4"/>
        <v>2016555</v>
      </c>
      <c r="L17" s="244">
        <f t="shared" si="5"/>
        <v>0.08136308970644508</v>
      </c>
      <c r="M17" s="98"/>
      <c r="N17" s="98"/>
    </row>
    <row r="18" spans="1:14" s="77" customFormat="1" ht="18" customHeight="1">
      <c r="A18" s="114">
        <v>7</v>
      </c>
      <c r="B18" s="247" t="s">
        <v>318</v>
      </c>
      <c r="C18" s="243"/>
      <c r="D18" s="242">
        <f t="shared" si="2"/>
        <v>59535</v>
      </c>
      <c r="E18" s="243">
        <v>59535</v>
      </c>
      <c r="F18" s="243"/>
      <c r="G18" s="243">
        <f t="shared" si="3"/>
        <v>701391</v>
      </c>
      <c r="H18" s="243">
        <v>701391</v>
      </c>
      <c r="I18" s="243"/>
      <c r="J18" s="243"/>
      <c r="K18" s="243">
        <f t="shared" si="4"/>
        <v>641856</v>
      </c>
      <c r="L18" s="244">
        <f t="shared" si="5"/>
        <v>0.08488132867402062</v>
      </c>
      <c r="M18" s="98"/>
      <c r="N18" s="98"/>
    </row>
    <row r="19" spans="1:14" s="77" customFormat="1" ht="18" customHeight="1">
      <c r="A19" s="114">
        <v>8</v>
      </c>
      <c r="B19" s="247" t="s">
        <v>319</v>
      </c>
      <c r="C19" s="243"/>
      <c r="D19" s="242">
        <f t="shared" si="2"/>
        <v>78165</v>
      </c>
      <c r="E19" s="243">
        <v>78165</v>
      </c>
      <c r="F19" s="243"/>
      <c r="G19" s="243">
        <f t="shared" si="3"/>
        <v>1072006</v>
      </c>
      <c r="H19" s="243">
        <v>1072006</v>
      </c>
      <c r="I19" s="243"/>
      <c r="J19" s="243"/>
      <c r="K19" s="243">
        <f t="shared" si="4"/>
        <v>993841</v>
      </c>
      <c r="L19" s="244">
        <f t="shared" si="5"/>
        <v>0.07291470383561285</v>
      </c>
      <c r="M19" s="98"/>
      <c r="N19" s="98"/>
    </row>
    <row r="20" spans="1:14" s="77" customFormat="1" ht="18" customHeight="1">
      <c r="A20" s="114">
        <v>9</v>
      </c>
      <c r="B20" s="247" t="s">
        <v>320</v>
      </c>
      <c r="C20" s="243"/>
      <c r="D20" s="242">
        <f t="shared" si="2"/>
        <v>74925</v>
      </c>
      <c r="E20" s="243">
        <v>74925</v>
      </c>
      <c r="F20" s="243"/>
      <c r="G20" s="243">
        <f t="shared" si="3"/>
        <v>865433</v>
      </c>
      <c r="H20" s="243">
        <v>865433</v>
      </c>
      <c r="I20" s="243"/>
      <c r="J20" s="243"/>
      <c r="K20" s="243">
        <f t="shared" si="4"/>
        <v>790508</v>
      </c>
      <c r="L20" s="244">
        <f t="shared" si="5"/>
        <v>0.08657515948663848</v>
      </c>
      <c r="M20" s="98"/>
      <c r="N20" s="98"/>
    </row>
    <row r="21" spans="1:14" s="77" customFormat="1" ht="18" customHeight="1">
      <c r="A21" s="114">
        <v>10</v>
      </c>
      <c r="B21" s="247" t="s">
        <v>321</v>
      </c>
      <c r="C21" s="243"/>
      <c r="D21" s="242">
        <f t="shared" si="2"/>
        <v>112185</v>
      </c>
      <c r="E21" s="243">
        <v>112185</v>
      </c>
      <c r="F21" s="243"/>
      <c r="G21" s="243">
        <f t="shared" si="3"/>
        <v>1366271</v>
      </c>
      <c r="H21" s="243">
        <v>1366271</v>
      </c>
      <c r="I21" s="243"/>
      <c r="J21" s="243"/>
      <c r="K21" s="243">
        <f t="shared" si="4"/>
        <v>1254086</v>
      </c>
      <c r="L21" s="244">
        <f t="shared" si="5"/>
        <v>0.08211035731564235</v>
      </c>
      <c r="M21" s="98"/>
      <c r="N21" s="98"/>
    </row>
    <row r="22" spans="1:14" s="77" customFormat="1" ht="18" customHeight="1">
      <c r="A22" s="114">
        <v>11</v>
      </c>
      <c r="B22" s="247" t="s">
        <v>322</v>
      </c>
      <c r="C22" s="243"/>
      <c r="D22" s="242">
        <f t="shared" si="2"/>
        <v>100035</v>
      </c>
      <c r="E22" s="243">
        <v>100035</v>
      </c>
      <c r="F22" s="243"/>
      <c r="G22" s="243">
        <f t="shared" si="3"/>
        <v>985135</v>
      </c>
      <c r="H22" s="243">
        <v>985135</v>
      </c>
      <c r="I22" s="243"/>
      <c r="J22" s="243"/>
      <c r="K22" s="243">
        <f t="shared" si="4"/>
        <v>885100</v>
      </c>
      <c r="L22" s="244">
        <f t="shared" si="5"/>
        <v>0.10154445837372543</v>
      </c>
      <c r="M22" s="98"/>
      <c r="N22" s="98"/>
    </row>
    <row r="23" spans="1:14" s="77" customFormat="1" ht="18" customHeight="1">
      <c r="A23" s="114">
        <v>12</v>
      </c>
      <c r="B23" s="248" t="s">
        <v>323</v>
      </c>
      <c r="C23" s="243"/>
      <c r="D23" s="242">
        <f t="shared" si="2"/>
        <v>79650</v>
      </c>
      <c r="E23" s="243">
        <v>79650</v>
      </c>
      <c r="F23" s="243"/>
      <c r="G23" s="243">
        <f t="shared" si="3"/>
        <v>1345385</v>
      </c>
      <c r="H23" s="243">
        <v>1345385</v>
      </c>
      <c r="I23" s="243"/>
      <c r="J23" s="243"/>
      <c r="K23" s="243">
        <f t="shared" si="4"/>
        <v>1265735</v>
      </c>
      <c r="L23" s="244">
        <f t="shared" si="5"/>
        <v>0.05920238444757449</v>
      </c>
      <c r="M23" s="98"/>
      <c r="N23" s="98"/>
    </row>
    <row r="24" spans="1:14" s="77" customFormat="1" ht="18" customHeight="1">
      <c r="A24" s="249">
        <v>13</v>
      </c>
      <c r="B24" s="253" t="s">
        <v>324</v>
      </c>
      <c r="C24" s="254"/>
      <c r="D24" s="242">
        <f t="shared" si="2"/>
        <v>166860</v>
      </c>
      <c r="E24" s="254">
        <v>166860</v>
      </c>
      <c r="F24" s="254"/>
      <c r="G24" s="243">
        <f t="shared" si="3"/>
        <v>1734394</v>
      </c>
      <c r="H24" s="254">
        <v>1734394</v>
      </c>
      <c r="I24" s="254"/>
      <c r="J24" s="254"/>
      <c r="K24" s="243">
        <f t="shared" si="4"/>
        <v>1567534</v>
      </c>
      <c r="L24" s="244">
        <f t="shared" si="5"/>
        <v>0.09620651362954438</v>
      </c>
      <c r="M24" s="98"/>
      <c r="N24" s="98"/>
    </row>
    <row r="25" spans="1:14" s="76" customFormat="1" ht="18" customHeight="1">
      <c r="A25" s="255" t="s">
        <v>64</v>
      </c>
      <c r="B25" s="256" t="s">
        <v>61</v>
      </c>
      <c r="C25" s="257">
        <v>18</v>
      </c>
      <c r="D25" s="257">
        <f aca="true" t="shared" si="6" ref="D25:L25">SUM(D26:D43)</f>
        <v>0</v>
      </c>
      <c r="E25" s="257">
        <f t="shared" si="6"/>
        <v>0</v>
      </c>
      <c r="F25" s="257">
        <f t="shared" si="6"/>
        <v>0</v>
      </c>
      <c r="G25" s="257">
        <f t="shared" si="6"/>
        <v>55367997</v>
      </c>
      <c r="H25" s="257">
        <f t="shared" si="6"/>
        <v>55367997</v>
      </c>
      <c r="I25" s="257">
        <f t="shared" si="6"/>
        <v>0</v>
      </c>
      <c r="J25" s="257">
        <f t="shared" si="6"/>
        <v>0</v>
      </c>
      <c r="K25" s="257">
        <f t="shared" si="6"/>
        <v>55367997</v>
      </c>
      <c r="L25" s="258">
        <f t="shared" si="6"/>
        <v>0</v>
      </c>
      <c r="M25" s="212"/>
      <c r="N25" s="212"/>
    </row>
    <row r="26" spans="1:14" s="77" customFormat="1" ht="18" customHeight="1">
      <c r="A26" s="259">
        <v>1</v>
      </c>
      <c r="B26" s="260" t="s">
        <v>325</v>
      </c>
      <c r="C26" s="242"/>
      <c r="D26" s="242">
        <f t="shared" si="2"/>
        <v>0</v>
      </c>
      <c r="E26" s="242"/>
      <c r="F26" s="242"/>
      <c r="G26" s="243">
        <f>H26+I26+J26</f>
        <v>2487611</v>
      </c>
      <c r="H26" s="242">
        <v>2487611</v>
      </c>
      <c r="I26" s="242"/>
      <c r="J26" s="242"/>
      <c r="K26" s="243">
        <f>G26-D26</f>
        <v>2487611</v>
      </c>
      <c r="L26" s="244">
        <f>D26/G26</f>
        <v>0</v>
      </c>
      <c r="M26" s="98"/>
      <c r="N26" s="98"/>
    </row>
    <row r="27" spans="1:14" s="77" customFormat="1" ht="18" customHeight="1">
      <c r="A27" s="261">
        <v>2</v>
      </c>
      <c r="B27" s="246" t="s">
        <v>326</v>
      </c>
      <c r="C27" s="243"/>
      <c r="D27" s="242">
        <f t="shared" si="2"/>
        <v>0</v>
      </c>
      <c r="E27" s="243"/>
      <c r="F27" s="243"/>
      <c r="G27" s="243">
        <f aca="true" t="shared" si="7" ref="G27:G43">H27+I27+J27</f>
        <v>2395681</v>
      </c>
      <c r="H27" s="243">
        <v>2395681</v>
      </c>
      <c r="I27" s="243"/>
      <c r="J27" s="243"/>
      <c r="K27" s="243">
        <f aca="true" t="shared" si="8" ref="K27:K43">G27-D27</f>
        <v>2395681</v>
      </c>
      <c r="L27" s="244">
        <f aca="true" t="shared" si="9" ref="L27:L57">D27/G27</f>
        <v>0</v>
      </c>
      <c r="M27" s="98"/>
      <c r="N27" s="98"/>
    </row>
    <row r="28" spans="1:14" s="77" customFormat="1" ht="18" customHeight="1">
      <c r="A28" s="261">
        <v>3</v>
      </c>
      <c r="B28" s="246" t="s">
        <v>327</v>
      </c>
      <c r="C28" s="243"/>
      <c r="D28" s="242">
        <f t="shared" si="2"/>
        <v>0</v>
      </c>
      <c r="E28" s="243"/>
      <c r="F28" s="243"/>
      <c r="G28" s="243">
        <f t="shared" si="7"/>
        <v>3368453</v>
      </c>
      <c r="H28" s="243">
        <v>3368453</v>
      </c>
      <c r="I28" s="243"/>
      <c r="J28" s="243"/>
      <c r="K28" s="243">
        <f t="shared" si="8"/>
        <v>3368453</v>
      </c>
      <c r="L28" s="244">
        <f t="shared" si="9"/>
        <v>0</v>
      </c>
      <c r="M28" s="98"/>
      <c r="N28" s="98"/>
    </row>
    <row r="29" spans="1:14" s="77" customFormat="1" ht="18" customHeight="1">
      <c r="A29" s="261">
        <v>4</v>
      </c>
      <c r="B29" s="246" t="s">
        <v>328</v>
      </c>
      <c r="C29" s="243"/>
      <c r="D29" s="242">
        <f t="shared" si="2"/>
        <v>0</v>
      </c>
      <c r="E29" s="243"/>
      <c r="F29" s="243"/>
      <c r="G29" s="243">
        <f t="shared" si="7"/>
        <v>2280568</v>
      </c>
      <c r="H29" s="243">
        <v>2280568</v>
      </c>
      <c r="I29" s="243"/>
      <c r="J29" s="243"/>
      <c r="K29" s="243">
        <f t="shared" si="8"/>
        <v>2280568</v>
      </c>
      <c r="L29" s="244">
        <f t="shared" si="9"/>
        <v>0</v>
      </c>
      <c r="M29" s="98"/>
      <c r="N29" s="98"/>
    </row>
    <row r="30" spans="1:14" s="77" customFormat="1" ht="18" customHeight="1">
      <c r="A30" s="261">
        <v>5</v>
      </c>
      <c r="B30" s="246" t="s">
        <v>329</v>
      </c>
      <c r="C30" s="243"/>
      <c r="D30" s="242">
        <f t="shared" si="2"/>
        <v>0</v>
      </c>
      <c r="E30" s="243"/>
      <c r="F30" s="243"/>
      <c r="G30" s="243">
        <f t="shared" si="7"/>
        <v>3026239</v>
      </c>
      <c r="H30" s="243">
        <v>3026239</v>
      </c>
      <c r="I30" s="243"/>
      <c r="J30" s="243"/>
      <c r="K30" s="243">
        <f t="shared" si="8"/>
        <v>3026239</v>
      </c>
      <c r="L30" s="244">
        <f t="shared" si="9"/>
        <v>0</v>
      </c>
      <c r="M30" s="98"/>
      <c r="N30" s="98"/>
    </row>
    <row r="31" spans="1:14" s="77" customFormat="1" ht="18" customHeight="1">
      <c r="A31" s="261">
        <v>6</v>
      </c>
      <c r="B31" s="246" t="s">
        <v>330</v>
      </c>
      <c r="C31" s="243"/>
      <c r="D31" s="242">
        <f t="shared" si="2"/>
        <v>0</v>
      </c>
      <c r="E31" s="243"/>
      <c r="F31" s="243"/>
      <c r="G31" s="243">
        <f t="shared" si="7"/>
        <v>3446250</v>
      </c>
      <c r="H31" s="243">
        <v>3446250</v>
      </c>
      <c r="I31" s="243"/>
      <c r="J31" s="243"/>
      <c r="K31" s="243">
        <f t="shared" si="8"/>
        <v>3446250</v>
      </c>
      <c r="L31" s="244">
        <f t="shared" si="9"/>
        <v>0</v>
      </c>
      <c r="M31" s="98"/>
      <c r="N31" s="98"/>
    </row>
    <row r="32" spans="1:14" s="77" customFormat="1" ht="18" customHeight="1">
      <c r="A32" s="261">
        <v>7</v>
      </c>
      <c r="B32" s="246" t="s">
        <v>331</v>
      </c>
      <c r="C32" s="243"/>
      <c r="D32" s="242">
        <f t="shared" si="2"/>
        <v>0</v>
      </c>
      <c r="E32" s="243"/>
      <c r="F32" s="243"/>
      <c r="G32" s="243">
        <f t="shared" si="7"/>
        <v>2693234</v>
      </c>
      <c r="H32" s="243">
        <v>2693234</v>
      </c>
      <c r="I32" s="243"/>
      <c r="J32" s="243"/>
      <c r="K32" s="243">
        <f t="shared" si="8"/>
        <v>2693234</v>
      </c>
      <c r="L32" s="244">
        <f t="shared" si="9"/>
        <v>0</v>
      </c>
      <c r="M32" s="98"/>
      <c r="N32" s="98"/>
    </row>
    <row r="33" spans="1:14" s="77" customFormat="1" ht="18" customHeight="1">
      <c r="A33" s="261">
        <v>8</v>
      </c>
      <c r="B33" s="246" t="s">
        <v>332</v>
      </c>
      <c r="C33" s="243"/>
      <c r="D33" s="242">
        <f t="shared" si="2"/>
        <v>0</v>
      </c>
      <c r="E33" s="243"/>
      <c r="F33" s="243"/>
      <c r="G33" s="243">
        <f t="shared" si="7"/>
        <v>3339095</v>
      </c>
      <c r="H33" s="243">
        <v>3339095</v>
      </c>
      <c r="I33" s="243"/>
      <c r="J33" s="243"/>
      <c r="K33" s="243">
        <f t="shared" si="8"/>
        <v>3339095</v>
      </c>
      <c r="L33" s="244">
        <f t="shared" si="9"/>
        <v>0</v>
      </c>
      <c r="M33" s="98"/>
      <c r="N33" s="98"/>
    </row>
    <row r="34" spans="1:14" s="77" customFormat="1" ht="18" customHeight="1">
      <c r="A34" s="261">
        <v>9</v>
      </c>
      <c r="B34" s="246" t="s">
        <v>333</v>
      </c>
      <c r="C34" s="243"/>
      <c r="D34" s="242">
        <f t="shared" si="2"/>
        <v>0</v>
      </c>
      <c r="E34" s="243"/>
      <c r="F34" s="243"/>
      <c r="G34" s="243">
        <f t="shared" si="7"/>
        <v>4774956</v>
      </c>
      <c r="H34" s="243">
        <v>4774956</v>
      </c>
      <c r="I34" s="243"/>
      <c r="J34" s="243"/>
      <c r="K34" s="243">
        <f t="shared" si="8"/>
        <v>4774956</v>
      </c>
      <c r="L34" s="244">
        <f t="shared" si="9"/>
        <v>0</v>
      </c>
      <c r="M34" s="98"/>
      <c r="N34" s="98"/>
    </row>
    <row r="35" spans="1:14" s="77" customFormat="1" ht="18" customHeight="1">
      <c r="A35" s="261">
        <v>10</v>
      </c>
      <c r="B35" s="246" t="s">
        <v>334</v>
      </c>
      <c r="C35" s="243"/>
      <c r="D35" s="242">
        <f t="shared" si="2"/>
        <v>0</v>
      </c>
      <c r="E35" s="243"/>
      <c r="F35" s="243"/>
      <c r="G35" s="243">
        <f t="shared" si="7"/>
        <v>2277833</v>
      </c>
      <c r="H35" s="243">
        <v>2277833</v>
      </c>
      <c r="I35" s="243"/>
      <c r="J35" s="243"/>
      <c r="K35" s="243">
        <f t="shared" si="8"/>
        <v>2277833</v>
      </c>
      <c r="L35" s="244">
        <f t="shared" si="9"/>
        <v>0</v>
      </c>
      <c r="M35" s="98"/>
      <c r="N35" s="98"/>
    </row>
    <row r="36" spans="1:14" s="77" customFormat="1" ht="18" customHeight="1">
      <c r="A36" s="261">
        <v>11</v>
      </c>
      <c r="B36" s="246" t="s">
        <v>335</v>
      </c>
      <c r="C36" s="243"/>
      <c r="D36" s="242">
        <f t="shared" si="2"/>
        <v>0</v>
      </c>
      <c r="E36" s="243"/>
      <c r="F36" s="243"/>
      <c r="G36" s="243">
        <f t="shared" si="7"/>
        <v>3913512</v>
      </c>
      <c r="H36" s="243">
        <v>3913512</v>
      </c>
      <c r="I36" s="243"/>
      <c r="J36" s="243"/>
      <c r="K36" s="243">
        <f t="shared" si="8"/>
        <v>3913512</v>
      </c>
      <c r="L36" s="244">
        <f t="shared" si="9"/>
        <v>0</v>
      </c>
      <c r="M36" s="98"/>
      <c r="N36" s="98"/>
    </row>
    <row r="37" spans="1:14" s="77" customFormat="1" ht="18" customHeight="1">
      <c r="A37" s="261">
        <v>12</v>
      </c>
      <c r="B37" s="246" t="s">
        <v>336</v>
      </c>
      <c r="C37" s="243"/>
      <c r="D37" s="242">
        <f t="shared" si="2"/>
        <v>0</v>
      </c>
      <c r="E37" s="243"/>
      <c r="F37" s="243"/>
      <c r="G37" s="243">
        <f t="shared" si="7"/>
        <v>2571147</v>
      </c>
      <c r="H37" s="243">
        <v>2571147</v>
      </c>
      <c r="I37" s="243"/>
      <c r="J37" s="243"/>
      <c r="K37" s="243">
        <f t="shared" si="8"/>
        <v>2571147</v>
      </c>
      <c r="L37" s="244">
        <f t="shared" si="9"/>
        <v>0</v>
      </c>
      <c r="M37" s="98"/>
      <c r="N37" s="98"/>
    </row>
    <row r="38" spans="1:14" s="77" customFormat="1" ht="18" customHeight="1">
      <c r="A38" s="261">
        <v>13</v>
      </c>
      <c r="B38" s="246" t="s">
        <v>337</v>
      </c>
      <c r="C38" s="243"/>
      <c r="D38" s="242">
        <f t="shared" si="2"/>
        <v>0</v>
      </c>
      <c r="E38" s="243"/>
      <c r="F38" s="243"/>
      <c r="G38" s="243">
        <f t="shared" si="7"/>
        <v>4351622</v>
      </c>
      <c r="H38" s="243">
        <v>4351622</v>
      </c>
      <c r="I38" s="243"/>
      <c r="J38" s="243"/>
      <c r="K38" s="243">
        <f t="shared" si="8"/>
        <v>4351622</v>
      </c>
      <c r="L38" s="244">
        <f t="shared" si="9"/>
        <v>0</v>
      </c>
      <c r="M38" s="98"/>
      <c r="N38" s="98"/>
    </row>
    <row r="39" spans="1:14" s="77" customFormat="1" ht="18" customHeight="1">
      <c r="A39" s="261">
        <v>14</v>
      </c>
      <c r="B39" s="246" t="s">
        <v>338</v>
      </c>
      <c r="C39" s="243"/>
      <c r="D39" s="242">
        <f t="shared" si="2"/>
        <v>0</v>
      </c>
      <c r="E39" s="243"/>
      <c r="F39" s="243"/>
      <c r="G39" s="243">
        <f t="shared" si="7"/>
        <v>3118352</v>
      </c>
      <c r="H39" s="243">
        <v>3118352</v>
      </c>
      <c r="I39" s="243"/>
      <c r="J39" s="243"/>
      <c r="K39" s="243">
        <f t="shared" si="8"/>
        <v>3118352</v>
      </c>
      <c r="L39" s="244">
        <f t="shared" si="9"/>
        <v>0</v>
      </c>
      <c r="M39" s="98"/>
      <c r="N39" s="98"/>
    </row>
    <row r="40" spans="1:14" s="77" customFormat="1" ht="18" customHeight="1">
      <c r="A40" s="261">
        <v>15</v>
      </c>
      <c r="B40" s="262" t="s">
        <v>339</v>
      </c>
      <c r="C40" s="243"/>
      <c r="D40" s="242">
        <f t="shared" si="2"/>
        <v>0</v>
      </c>
      <c r="E40" s="243"/>
      <c r="F40" s="243"/>
      <c r="G40" s="243">
        <f t="shared" si="7"/>
        <v>3072020</v>
      </c>
      <c r="H40" s="243">
        <v>3072020</v>
      </c>
      <c r="I40" s="243"/>
      <c r="J40" s="243"/>
      <c r="K40" s="243">
        <f t="shared" si="8"/>
        <v>3072020</v>
      </c>
      <c r="L40" s="244">
        <f t="shared" si="9"/>
        <v>0</v>
      </c>
      <c r="M40" s="98"/>
      <c r="N40" s="98"/>
    </row>
    <row r="41" spans="1:14" s="77" customFormat="1" ht="18" customHeight="1">
      <c r="A41" s="261">
        <v>16</v>
      </c>
      <c r="B41" s="262" t="s">
        <v>340</v>
      </c>
      <c r="C41" s="243"/>
      <c r="D41" s="242">
        <f t="shared" si="2"/>
        <v>0</v>
      </c>
      <c r="E41" s="243"/>
      <c r="F41" s="243"/>
      <c r="G41" s="243">
        <f t="shared" si="7"/>
        <v>2575411</v>
      </c>
      <c r="H41" s="243">
        <v>2575411</v>
      </c>
      <c r="I41" s="243"/>
      <c r="J41" s="243"/>
      <c r="K41" s="243">
        <f t="shared" si="8"/>
        <v>2575411</v>
      </c>
      <c r="L41" s="244">
        <f t="shared" si="9"/>
        <v>0</v>
      </c>
      <c r="M41" s="98"/>
      <c r="N41" s="98"/>
    </row>
    <row r="42" spans="1:14" s="77" customFormat="1" ht="18" customHeight="1">
      <c r="A42" s="261">
        <v>17</v>
      </c>
      <c r="B42" s="262" t="s">
        <v>341</v>
      </c>
      <c r="C42" s="243"/>
      <c r="D42" s="242">
        <f t="shared" si="2"/>
        <v>0</v>
      </c>
      <c r="E42" s="243"/>
      <c r="F42" s="243"/>
      <c r="G42" s="243">
        <f t="shared" si="7"/>
        <v>2552553</v>
      </c>
      <c r="H42" s="243">
        <v>2552553</v>
      </c>
      <c r="I42" s="243"/>
      <c r="J42" s="243"/>
      <c r="K42" s="243">
        <f t="shared" si="8"/>
        <v>2552553</v>
      </c>
      <c r="L42" s="244">
        <f t="shared" si="9"/>
        <v>0</v>
      </c>
      <c r="M42" s="98"/>
      <c r="N42" s="98"/>
    </row>
    <row r="43" spans="1:14" s="77" customFormat="1" ht="18" customHeight="1">
      <c r="A43" s="263">
        <v>18</v>
      </c>
      <c r="B43" s="264" t="s">
        <v>342</v>
      </c>
      <c r="C43" s="254"/>
      <c r="D43" s="242">
        <f t="shared" si="2"/>
        <v>0</v>
      </c>
      <c r="E43" s="254"/>
      <c r="F43" s="254"/>
      <c r="G43" s="243">
        <f t="shared" si="7"/>
        <v>3123460</v>
      </c>
      <c r="H43" s="254">
        <v>3123460</v>
      </c>
      <c r="I43" s="254"/>
      <c r="J43" s="254"/>
      <c r="K43" s="243">
        <f t="shared" si="8"/>
        <v>3123460</v>
      </c>
      <c r="L43" s="244">
        <f t="shared" si="9"/>
        <v>0</v>
      </c>
      <c r="M43" s="98"/>
      <c r="N43" s="98"/>
    </row>
    <row r="44" spans="1:14" s="76" customFormat="1" ht="18" customHeight="1">
      <c r="A44" s="255" t="s">
        <v>65</v>
      </c>
      <c r="B44" s="256" t="s">
        <v>62</v>
      </c>
      <c r="C44" s="257">
        <v>13</v>
      </c>
      <c r="D44" s="257">
        <f aca="true" t="shared" si="10" ref="D44:L44">SUM(D45:D57)</f>
        <v>2668195.5</v>
      </c>
      <c r="E44" s="257">
        <f t="shared" si="10"/>
        <v>2632095.5</v>
      </c>
      <c r="F44" s="257">
        <f t="shared" si="10"/>
        <v>36100</v>
      </c>
      <c r="G44" s="257">
        <f t="shared" si="10"/>
        <v>52924722.5</v>
      </c>
      <c r="H44" s="257">
        <f t="shared" si="10"/>
        <v>52888622.5</v>
      </c>
      <c r="I44" s="257">
        <f t="shared" si="10"/>
        <v>0</v>
      </c>
      <c r="J44" s="257">
        <f t="shared" si="10"/>
        <v>36100</v>
      </c>
      <c r="K44" s="257">
        <f t="shared" si="10"/>
        <v>50256527</v>
      </c>
      <c r="L44" s="258">
        <f t="shared" si="10"/>
        <v>0.6315673812466502</v>
      </c>
      <c r="M44" s="212"/>
      <c r="N44" s="212"/>
    </row>
    <row r="45" spans="1:14" s="77" customFormat="1" ht="18" customHeight="1">
      <c r="A45" s="265">
        <v>1</v>
      </c>
      <c r="B45" s="266" t="s">
        <v>343</v>
      </c>
      <c r="C45" s="267"/>
      <c r="D45" s="267">
        <f t="shared" si="2"/>
        <v>119475</v>
      </c>
      <c r="E45" s="267">
        <v>119475</v>
      </c>
      <c r="F45" s="267">
        <v>0</v>
      </c>
      <c r="G45" s="243">
        <f>H45+I45+J45</f>
        <v>2792749</v>
      </c>
      <c r="H45" s="267">
        <v>2792749</v>
      </c>
      <c r="I45" s="267"/>
      <c r="J45" s="267">
        <v>0</v>
      </c>
      <c r="K45" s="243">
        <f>G45-D45</f>
        <v>2673274</v>
      </c>
      <c r="L45" s="244">
        <f t="shared" si="9"/>
        <v>0.04278042888924139</v>
      </c>
      <c r="M45" s="98"/>
      <c r="N45" s="98"/>
    </row>
    <row r="46" spans="1:14" s="77" customFormat="1" ht="18" customHeight="1">
      <c r="A46" s="261">
        <v>2</v>
      </c>
      <c r="B46" s="247" t="s">
        <v>344</v>
      </c>
      <c r="C46" s="243"/>
      <c r="D46" s="243">
        <f t="shared" si="2"/>
        <v>185085</v>
      </c>
      <c r="E46" s="243">
        <v>185085</v>
      </c>
      <c r="F46" s="243"/>
      <c r="G46" s="243">
        <f>H46+I46+J46</f>
        <v>3532679</v>
      </c>
      <c r="H46" s="243">
        <v>3532679</v>
      </c>
      <c r="I46" s="243"/>
      <c r="J46" s="243"/>
      <c r="K46" s="243">
        <f aca="true" t="shared" si="11" ref="K46:K57">G46-D46</f>
        <v>3347594</v>
      </c>
      <c r="L46" s="244">
        <f t="shared" si="9"/>
        <v>0.052392249621321385</v>
      </c>
      <c r="M46" s="98"/>
      <c r="N46" s="98"/>
    </row>
    <row r="47" spans="1:14" s="77" customFormat="1" ht="18" customHeight="1">
      <c r="A47" s="261">
        <v>3</v>
      </c>
      <c r="B47" s="247" t="s">
        <v>345</v>
      </c>
      <c r="C47" s="243"/>
      <c r="D47" s="243">
        <f t="shared" si="2"/>
        <v>181320</v>
      </c>
      <c r="E47" s="243">
        <v>179820</v>
      </c>
      <c r="F47" s="243">
        <v>1500</v>
      </c>
      <c r="G47" s="243">
        <f aca="true" t="shared" si="12" ref="G47:G57">H47+I47+J47</f>
        <v>3820095</v>
      </c>
      <c r="H47" s="243">
        <v>3818595</v>
      </c>
      <c r="I47" s="243"/>
      <c r="J47" s="243">
        <v>1500</v>
      </c>
      <c r="K47" s="243">
        <f t="shared" si="11"/>
        <v>3638775</v>
      </c>
      <c r="L47" s="244">
        <f t="shared" si="9"/>
        <v>0.04746478817935156</v>
      </c>
      <c r="M47" s="98"/>
      <c r="N47" s="98"/>
    </row>
    <row r="48" spans="1:14" s="77" customFormat="1" ht="18" customHeight="1">
      <c r="A48" s="261">
        <v>4</v>
      </c>
      <c r="B48" s="247" t="s">
        <v>346</v>
      </c>
      <c r="C48" s="243"/>
      <c r="D48" s="243">
        <f t="shared" si="2"/>
        <v>409660</v>
      </c>
      <c r="E48" s="243">
        <v>393660</v>
      </c>
      <c r="F48" s="243">
        <v>16000</v>
      </c>
      <c r="G48" s="243">
        <f t="shared" si="12"/>
        <v>7286130</v>
      </c>
      <c r="H48" s="243">
        <v>7270130</v>
      </c>
      <c r="I48" s="243"/>
      <c r="J48" s="243">
        <v>16000</v>
      </c>
      <c r="K48" s="243">
        <f t="shared" si="11"/>
        <v>6876470</v>
      </c>
      <c r="L48" s="244">
        <f t="shared" si="9"/>
        <v>0.056224635025726964</v>
      </c>
      <c r="M48" s="98"/>
      <c r="N48" s="98"/>
    </row>
    <row r="49" spans="1:14" s="77" customFormat="1" ht="18" customHeight="1">
      <c r="A49" s="261">
        <v>5</v>
      </c>
      <c r="B49" s="247" t="s">
        <v>347</v>
      </c>
      <c r="C49" s="243"/>
      <c r="D49" s="243">
        <f t="shared" si="2"/>
        <v>164025</v>
      </c>
      <c r="E49" s="243">
        <v>164025</v>
      </c>
      <c r="F49" s="243">
        <v>0</v>
      </c>
      <c r="G49" s="243">
        <f t="shared" si="12"/>
        <v>3485819</v>
      </c>
      <c r="H49" s="243">
        <v>3485819</v>
      </c>
      <c r="I49" s="243"/>
      <c r="J49" s="243">
        <v>0</v>
      </c>
      <c r="K49" s="243">
        <f t="shared" si="11"/>
        <v>3321794</v>
      </c>
      <c r="L49" s="244">
        <f t="shared" si="9"/>
        <v>0.04705493888236882</v>
      </c>
      <c r="M49" s="98"/>
      <c r="N49" s="98"/>
    </row>
    <row r="50" spans="1:14" s="77" customFormat="1" ht="18" customHeight="1">
      <c r="A50" s="261">
        <v>6</v>
      </c>
      <c r="B50" s="247" t="s">
        <v>348</v>
      </c>
      <c r="C50" s="243"/>
      <c r="D50" s="243">
        <f t="shared" si="2"/>
        <v>329550</v>
      </c>
      <c r="E50" s="243">
        <v>319950</v>
      </c>
      <c r="F50" s="243">
        <v>9600</v>
      </c>
      <c r="G50" s="243">
        <f t="shared" si="12"/>
        <v>5468022</v>
      </c>
      <c r="H50" s="243">
        <v>5458422</v>
      </c>
      <c r="I50" s="243"/>
      <c r="J50" s="243">
        <v>9600</v>
      </c>
      <c r="K50" s="243">
        <f t="shared" si="11"/>
        <v>5138472</v>
      </c>
      <c r="L50" s="244">
        <f t="shared" si="9"/>
        <v>0.06026859438385581</v>
      </c>
      <c r="M50" s="98"/>
      <c r="N50" s="98"/>
    </row>
    <row r="51" spans="1:14" s="77" customFormat="1" ht="18" customHeight="1">
      <c r="A51" s="261">
        <v>7</v>
      </c>
      <c r="B51" s="247" t="s">
        <v>349</v>
      </c>
      <c r="C51" s="243"/>
      <c r="D51" s="243">
        <f t="shared" si="2"/>
        <v>89910</v>
      </c>
      <c r="E51" s="243">
        <v>89910</v>
      </c>
      <c r="F51" s="243"/>
      <c r="G51" s="243">
        <f t="shared" si="12"/>
        <v>2738891</v>
      </c>
      <c r="H51" s="243">
        <v>2738891</v>
      </c>
      <c r="I51" s="243"/>
      <c r="J51" s="243"/>
      <c r="K51" s="243">
        <f>G51-D51</f>
        <v>2648981</v>
      </c>
      <c r="L51" s="244">
        <f t="shared" si="9"/>
        <v>0.0328271552245051</v>
      </c>
      <c r="M51" s="98"/>
      <c r="N51" s="98"/>
    </row>
    <row r="52" spans="1:14" s="77" customFormat="1" ht="18" customHeight="1">
      <c r="A52" s="261">
        <v>8</v>
      </c>
      <c r="B52" s="247" t="s">
        <v>350</v>
      </c>
      <c r="C52" s="243"/>
      <c r="D52" s="243">
        <f t="shared" si="2"/>
        <v>169290.5</v>
      </c>
      <c r="E52" s="243">
        <v>169290.5</v>
      </c>
      <c r="F52" s="243">
        <v>0</v>
      </c>
      <c r="G52" s="243">
        <f t="shared" si="12"/>
        <v>3753701.5</v>
      </c>
      <c r="H52" s="243">
        <v>3753701.5</v>
      </c>
      <c r="I52" s="243"/>
      <c r="J52" s="243">
        <v>0</v>
      </c>
      <c r="K52" s="243">
        <f t="shared" si="11"/>
        <v>3584411</v>
      </c>
      <c r="L52" s="244">
        <f>D52/G52</f>
        <v>0.045099617004708555</v>
      </c>
      <c r="M52" s="98"/>
      <c r="N52" s="98"/>
    </row>
    <row r="53" spans="1:14" s="77" customFormat="1" ht="18" customHeight="1">
      <c r="A53" s="261">
        <v>9</v>
      </c>
      <c r="B53" s="247" t="s">
        <v>351</v>
      </c>
      <c r="C53" s="243"/>
      <c r="D53" s="243">
        <f t="shared" si="2"/>
        <v>97200</v>
      </c>
      <c r="E53" s="243">
        <v>97200</v>
      </c>
      <c r="F53" s="243"/>
      <c r="G53" s="243">
        <f t="shared" si="12"/>
        <v>2595116</v>
      </c>
      <c r="H53" s="243">
        <v>2595116</v>
      </c>
      <c r="I53" s="243"/>
      <c r="J53" s="243"/>
      <c r="K53" s="243">
        <f t="shared" si="11"/>
        <v>2497916</v>
      </c>
      <c r="L53" s="244">
        <f t="shared" si="9"/>
        <v>0.037454973111028564</v>
      </c>
      <c r="M53" s="98"/>
      <c r="N53" s="98"/>
    </row>
    <row r="54" spans="1:14" s="77" customFormat="1" ht="18" customHeight="1">
      <c r="A54" s="261">
        <v>10</v>
      </c>
      <c r="B54" s="247" t="s">
        <v>352</v>
      </c>
      <c r="C54" s="243"/>
      <c r="D54" s="243">
        <f t="shared" si="2"/>
        <v>332505</v>
      </c>
      <c r="E54" s="243">
        <v>332505</v>
      </c>
      <c r="F54" s="243">
        <v>0</v>
      </c>
      <c r="G54" s="243">
        <f t="shared" si="12"/>
        <v>5824480</v>
      </c>
      <c r="H54" s="243">
        <v>5824480</v>
      </c>
      <c r="I54" s="243"/>
      <c r="J54" s="243">
        <v>0</v>
      </c>
      <c r="K54" s="243">
        <f>G54-D54</f>
        <v>5491975</v>
      </c>
      <c r="L54" s="244">
        <f t="shared" si="9"/>
        <v>0.05708749965662171</v>
      </c>
      <c r="M54" s="98"/>
      <c r="N54" s="98"/>
    </row>
    <row r="55" spans="1:14" s="77" customFormat="1" ht="18" customHeight="1">
      <c r="A55" s="261">
        <v>11</v>
      </c>
      <c r="B55" s="247" t="s">
        <v>353</v>
      </c>
      <c r="C55" s="243"/>
      <c r="D55" s="243">
        <f t="shared" si="2"/>
        <v>232965</v>
      </c>
      <c r="E55" s="243">
        <v>223965</v>
      </c>
      <c r="F55" s="243">
        <v>9000</v>
      </c>
      <c r="G55" s="243">
        <f t="shared" si="12"/>
        <v>4190499</v>
      </c>
      <c r="H55" s="243">
        <v>4181499</v>
      </c>
      <c r="I55" s="243"/>
      <c r="J55" s="243">
        <v>9000</v>
      </c>
      <c r="K55" s="243">
        <f t="shared" si="11"/>
        <v>3957534</v>
      </c>
      <c r="L55" s="244">
        <f t="shared" si="9"/>
        <v>0.055593617848375576</v>
      </c>
      <c r="M55" s="98"/>
      <c r="N55" s="98"/>
    </row>
    <row r="56" spans="1:14" s="77" customFormat="1" ht="18" customHeight="1">
      <c r="A56" s="261">
        <v>12</v>
      </c>
      <c r="B56" s="248" t="s">
        <v>354</v>
      </c>
      <c r="C56" s="243"/>
      <c r="D56" s="243">
        <f t="shared" si="2"/>
        <v>170505</v>
      </c>
      <c r="E56" s="243">
        <v>170505</v>
      </c>
      <c r="F56" s="243"/>
      <c r="G56" s="243">
        <f t="shared" si="12"/>
        <v>3205491</v>
      </c>
      <c r="H56" s="243">
        <v>3205491</v>
      </c>
      <c r="I56" s="243"/>
      <c r="J56" s="243"/>
      <c r="K56" s="243">
        <f t="shared" si="11"/>
        <v>3034986</v>
      </c>
      <c r="L56" s="244">
        <f t="shared" si="9"/>
        <v>0.05319153914330129</v>
      </c>
      <c r="M56" s="98"/>
      <c r="N56" s="98"/>
    </row>
    <row r="57" spans="1:14" s="77" customFormat="1" ht="18" customHeight="1">
      <c r="A57" s="268">
        <v>13</v>
      </c>
      <c r="B57" s="269" t="s">
        <v>355</v>
      </c>
      <c r="C57" s="270"/>
      <c r="D57" s="270">
        <f t="shared" si="2"/>
        <v>186705</v>
      </c>
      <c r="E57" s="270">
        <v>186705</v>
      </c>
      <c r="F57" s="270"/>
      <c r="G57" s="270">
        <f t="shared" si="12"/>
        <v>4231050</v>
      </c>
      <c r="H57" s="270">
        <v>4231050</v>
      </c>
      <c r="I57" s="270"/>
      <c r="J57" s="270"/>
      <c r="K57" s="270">
        <f t="shared" si="11"/>
        <v>4044345</v>
      </c>
      <c r="L57" s="271">
        <f t="shared" si="9"/>
        <v>0.044127344276243485</v>
      </c>
      <c r="M57" s="98"/>
      <c r="N57" s="98"/>
    </row>
    <row r="58" spans="1:14" s="272" customFormat="1" ht="21.75" customHeight="1">
      <c r="A58" s="223"/>
      <c r="B58" s="213"/>
      <c r="H58" s="303" t="s">
        <v>356</v>
      </c>
      <c r="I58" s="303"/>
      <c r="J58" s="303"/>
      <c r="K58" s="303"/>
      <c r="L58" s="303"/>
      <c r="M58" s="273"/>
      <c r="N58" s="273"/>
    </row>
    <row r="59" spans="1:14" s="272" customFormat="1" ht="18.75" customHeight="1">
      <c r="A59" s="223"/>
      <c r="B59" s="213" t="s">
        <v>357</v>
      </c>
      <c r="H59" s="252" t="s">
        <v>243</v>
      </c>
      <c r="I59" s="252"/>
      <c r="J59" s="252"/>
      <c r="K59" s="252"/>
      <c r="L59" s="252"/>
      <c r="M59" s="273"/>
      <c r="N59" s="273"/>
    </row>
    <row r="60" spans="1:14" s="272" customFormat="1" ht="18.75" customHeight="1">
      <c r="A60" s="223"/>
      <c r="L60" s="274"/>
      <c r="M60" s="273"/>
      <c r="N60" s="273"/>
    </row>
    <row r="61" spans="1:14" s="272" customFormat="1" ht="18.75" customHeight="1">
      <c r="A61" s="223"/>
      <c r="L61" s="274"/>
      <c r="M61" s="273"/>
      <c r="N61" s="273"/>
    </row>
    <row r="62" ht="14.25" customHeight="1"/>
    <row r="63" ht="14.25" customHeight="1"/>
    <row r="64" ht="14.25" customHeight="1"/>
    <row r="65" spans="2:12" ht="14.25" customHeight="1">
      <c r="B65" s="5" t="s">
        <v>358</v>
      </c>
      <c r="H65" s="278" t="s">
        <v>359</v>
      </c>
      <c r="I65" s="278"/>
      <c r="J65" s="278"/>
      <c r="K65" s="278"/>
      <c r="L65" s="278"/>
    </row>
    <row r="66" ht="14.25" customHeight="1"/>
  </sheetData>
  <mergeCells count="15">
    <mergeCell ref="H58:L58"/>
    <mergeCell ref="H59:L59"/>
    <mergeCell ref="H65:L65"/>
    <mergeCell ref="K5:L5"/>
    <mergeCell ref="G6:J6"/>
    <mergeCell ref="K6:K7"/>
    <mergeCell ref="L6:L7"/>
    <mergeCell ref="A6:A7"/>
    <mergeCell ref="B6:B7"/>
    <mergeCell ref="C6:C7"/>
    <mergeCell ref="D6:F6"/>
    <mergeCell ref="A1:D1"/>
    <mergeCell ref="A2:D2"/>
    <mergeCell ref="A3:L3"/>
    <mergeCell ref="A4:L4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N89"/>
  <sheetViews>
    <sheetView workbookViewId="0" topLeftCell="A1">
      <selection activeCell="K10" sqref="A10:K10"/>
    </sheetView>
  </sheetViews>
  <sheetFormatPr defaultColWidth="8.796875" defaultRowHeight="15"/>
  <cols>
    <col min="1" max="1" width="4.59765625" style="6" customWidth="1"/>
    <col min="2" max="2" width="26.5" style="3" customWidth="1"/>
    <col min="3" max="3" width="5.69921875" style="3" customWidth="1"/>
    <col min="4" max="4" width="10.09765625" style="3" customWidth="1"/>
    <col min="5" max="5" width="11" style="3" customWidth="1"/>
    <col min="6" max="6" width="7.8984375" style="3" customWidth="1"/>
    <col min="7" max="8" width="11.19921875" style="3" customWidth="1"/>
    <col min="9" max="9" width="9.8984375" style="3" customWidth="1"/>
    <col min="10" max="10" width="9.19921875" style="3" customWidth="1"/>
    <col min="11" max="11" width="11.5" style="3" customWidth="1"/>
    <col min="12" max="12" width="12.5" style="3" customWidth="1"/>
    <col min="13" max="14" width="9" style="24" customWidth="1"/>
    <col min="15" max="16384" width="9" style="3" customWidth="1"/>
  </cols>
  <sheetData>
    <row r="1" spans="1:3" ht="15.75">
      <c r="A1" s="307" t="s">
        <v>83</v>
      </c>
      <c r="B1" s="307"/>
      <c r="C1" s="307"/>
    </row>
    <row r="2" spans="1:3" ht="15.75">
      <c r="A2" s="308" t="s">
        <v>84</v>
      </c>
      <c r="B2" s="308"/>
      <c r="C2" s="308"/>
    </row>
    <row r="3" spans="1:3" ht="15.75">
      <c r="A3" s="41"/>
      <c r="B3" s="40"/>
      <c r="C3" s="42"/>
    </row>
    <row r="4" spans="1:12" ht="15.75">
      <c r="A4" s="278" t="s">
        <v>81</v>
      </c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</row>
    <row r="5" spans="1:12" ht="15.75">
      <c r="A5" s="277" t="s">
        <v>82</v>
      </c>
      <c r="B5" s="277"/>
      <c r="C5" s="277"/>
      <c r="D5" s="277"/>
      <c r="E5" s="277"/>
      <c r="F5" s="277"/>
      <c r="G5" s="277"/>
      <c r="H5" s="277"/>
      <c r="I5" s="277"/>
      <c r="J5" s="277"/>
      <c r="K5" s="277"/>
      <c r="L5" s="277"/>
    </row>
    <row r="6" spans="11:12" ht="12.75">
      <c r="K6" s="6"/>
      <c r="L6" s="6" t="s">
        <v>13</v>
      </c>
    </row>
    <row r="7" spans="1:14" s="2" customFormat="1" ht="12.75" customHeight="1">
      <c r="A7" s="309" t="s">
        <v>0</v>
      </c>
      <c r="B7" s="311" t="s">
        <v>1</v>
      </c>
      <c r="C7" s="311" t="s">
        <v>4</v>
      </c>
      <c r="D7" s="311" t="s">
        <v>5</v>
      </c>
      <c r="E7" s="311"/>
      <c r="F7" s="311"/>
      <c r="G7" s="311" t="s">
        <v>6</v>
      </c>
      <c r="H7" s="311"/>
      <c r="I7" s="311"/>
      <c r="J7" s="311"/>
      <c r="K7" s="311" t="s">
        <v>12</v>
      </c>
      <c r="L7" s="309" t="s">
        <v>79</v>
      </c>
      <c r="M7" s="25"/>
      <c r="N7" s="25"/>
    </row>
    <row r="8" spans="1:14" s="2" customFormat="1" ht="39" customHeight="1">
      <c r="A8" s="310"/>
      <c r="B8" s="311"/>
      <c r="C8" s="311"/>
      <c r="D8" s="44" t="s">
        <v>7</v>
      </c>
      <c r="E8" s="44" t="s">
        <v>8</v>
      </c>
      <c r="F8" s="44" t="s">
        <v>9</v>
      </c>
      <c r="G8" s="44" t="s">
        <v>7</v>
      </c>
      <c r="H8" s="44" t="s">
        <v>16</v>
      </c>
      <c r="I8" s="44" t="s">
        <v>10</v>
      </c>
      <c r="J8" s="44" t="s">
        <v>11</v>
      </c>
      <c r="K8" s="311"/>
      <c r="L8" s="310"/>
      <c r="M8" s="25"/>
      <c r="N8" s="25"/>
    </row>
    <row r="9" spans="1:14" s="5" customFormat="1" ht="12.75">
      <c r="A9" s="4" t="s">
        <v>14</v>
      </c>
      <c r="B9" s="4" t="s">
        <v>15</v>
      </c>
      <c r="C9" s="7">
        <v>1</v>
      </c>
      <c r="D9" s="7" t="s">
        <v>66</v>
      </c>
      <c r="E9" s="7">
        <v>3</v>
      </c>
      <c r="F9" s="7">
        <v>4</v>
      </c>
      <c r="G9" s="7" t="s">
        <v>67</v>
      </c>
      <c r="H9" s="7">
        <v>6</v>
      </c>
      <c r="I9" s="7">
        <v>7</v>
      </c>
      <c r="J9" s="7">
        <v>8</v>
      </c>
      <c r="K9" s="7" t="s">
        <v>75</v>
      </c>
      <c r="L9" s="7" t="s">
        <v>59</v>
      </c>
      <c r="M9" s="26"/>
      <c r="N9" s="26"/>
    </row>
    <row r="10" spans="1:14" s="5" customFormat="1" ht="12.75">
      <c r="A10" s="219"/>
      <c r="B10" s="220" t="s">
        <v>85</v>
      </c>
      <c r="C10" s="221">
        <f>C11+C22</f>
        <v>55</v>
      </c>
      <c r="D10" s="221">
        <f aca="true" t="shared" si="0" ref="D10:K10">D11+D22</f>
        <v>6115921</v>
      </c>
      <c r="E10" s="221">
        <f t="shared" si="0"/>
        <v>5947021</v>
      </c>
      <c r="F10" s="221">
        <f t="shared" si="0"/>
        <v>168900</v>
      </c>
      <c r="G10" s="221">
        <f t="shared" si="0"/>
        <v>166627424</v>
      </c>
      <c r="H10" s="221">
        <f t="shared" si="0"/>
        <v>160511503</v>
      </c>
      <c r="I10" s="221">
        <f t="shared" si="0"/>
        <v>5947021</v>
      </c>
      <c r="J10" s="221">
        <f t="shared" si="0"/>
        <v>168900</v>
      </c>
      <c r="K10" s="221">
        <f t="shared" si="0"/>
        <v>160511503</v>
      </c>
      <c r="L10" s="28"/>
      <c r="M10" s="26"/>
      <c r="N10" s="26"/>
    </row>
    <row r="11" spans="1:12" ht="25.5">
      <c r="A11" s="11" t="s">
        <v>71</v>
      </c>
      <c r="B11" s="12" t="s">
        <v>70</v>
      </c>
      <c r="C11" s="13">
        <f>C12+C16+C19</f>
        <v>3</v>
      </c>
      <c r="D11" s="13">
        <f>D12+D16+D19</f>
        <v>705106</v>
      </c>
      <c r="E11" s="13">
        <f aca="true" t="shared" si="1" ref="E11:K11">E12+E16+E19</f>
        <v>705106</v>
      </c>
      <c r="F11" s="13">
        <f t="shared" si="1"/>
        <v>0</v>
      </c>
      <c r="G11" s="13">
        <f t="shared" si="1"/>
        <v>6073936</v>
      </c>
      <c r="H11" s="13">
        <f t="shared" si="1"/>
        <v>5368830</v>
      </c>
      <c r="I11" s="13">
        <f t="shared" si="1"/>
        <v>705106</v>
      </c>
      <c r="J11" s="13">
        <f t="shared" si="1"/>
        <v>0</v>
      </c>
      <c r="K11" s="13">
        <f t="shared" si="1"/>
        <v>5368830</v>
      </c>
      <c r="L11" s="13"/>
    </row>
    <row r="12" spans="1:12" ht="12.75">
      <c r="A12" s="17" t="s">
        <v>63</v>
      </c>
      <c r="B12" s="18" t="s">
        <v>60</v>
      </c>
      <c r="C12" s="13">
        <v>3</v>
      </c>
      <c r="D12" s="13">
        <f>SUM(D13:D15)</f>
        <v>705106</v>
      </c>
      <c r="E12" s="13">
        <f aca="true" t="shared" si="2" ref="E12:K12">SUM(E13:E15)</f>
        <v>705106</v>
      </c>
      <c r="F12" s="13">
        <f t="shared" si="2"/>
        <v>0</v>
      </c>
      <c r="G12" s="13">
        <f t="shared" si="2"/>
        <v>6073936</v>
      </c>
      <c r="H12" s="13">
        <f t="shared" si="2"/>
        <v>5368830</v>
      </c>
      <c r="I12" s="13">
        <f t="shared" si="2"/>
        <v>705106</v>
      </c>
      <c r="J12" s="13">
        <f t="shared" si="2"/>
        <v>0</v>
      </c>
      <c r="K12" s="13">
        <f t="shared" si="2"/>
        <v>5368830</v>
      </c>
      <c r="L12" s="13"/>
    </row>
    <row r="13" spans="1:12" ht="15.75">
      <c r="A13" s="60">
        <v>7</v>
      </c>
      <c r="B13" s="61" t="s">
        <v>87</v>
      </c>
      <c r="C13" s="19"/>
      <c r="D13" s="9">
        <f>E13+F13</f>
        <v>429300</v>
      </c>
      <c r="E13" s="9">
        <v>429300</v>
      </c>
      <c r="F13" s="9"/>
      <c r="G13" s="9">
        <f>H13+I13+J13</f>
        <v>3605151</v>
      </c>
      <c r="H13" s="9">
        <v>3175851</v>
      </c>
      <c r="I13" s="62">
        <v>429300</v>
      </c>
      <c r="J13" s="9"/>
      <c r="K13" s="9">
        <f>G13-D13</f>
        <v>3175851</v>
      </c>
      <c r="L13" s="179">
        <f>D13/G13</f>
        <v>0.11907961691479774</v>
      </c>
    </row>
    <row r="14" spans="1:12" ht="15.75">
      <c r="A14" s="60">
        <v>14</v>
      </c>
      <c r="B14" s="61" t="s">
        <v>26</v>
      </c>
      <c r="C14" s="19"/>
      <c r="D14" s="9">
        <f>E14+F14</f>
        <v>126360</v>
      </c>
      <c r="E14" s="9">
        <v>126360</v>
      </c>
      <c r="F14" s="9"/>
      <c r="G14" s="9">
        <f>H14+I14+J14</f>
        <v>1170018</v>
      </c>
      <c r="H14" s="9">
        <v>1043658</v>
      </c>
      <c r="I14" s="62">
        <v>126360</v>
      </c>
      <c r="J14" s="9"/>
      <c r="K14" s="9">
        <f>G14-D14</f>
        <v>1043658</v>
      </c>
      <c r="L14" s="179">
        <f>D14/G14</f>
        <v>0.10799833848710019</v>
      </c>
    </row>
    <row r="15" spans="1:12" ht="15.75">
      <c r="A15" s="60">
        <v>15</v>
      </c>
      <c r="B15" s="61" t="s">
        <v>91</v>
      </c>
      <c r="C15" s="19"/>
      <c r="D15" s="9">
        <f>E15+F15</f>
        <v>149446</v>
      </c>
      <c r="E15" s="9">
        <v>149446</v>
      </c>
      <c r="F15" s="9"/>
      <c r="G15" s="9">
        <f>H15+I15+J15</f>
        <v>1298767</v>
      </c>
      <c r="H15" s="9">
        <v>1149321</v>
      </c>
      <c r="I15" s="62">
        <v>149446</v>
      </c>
      <c r="J15" s="9"/>
      <c r="K15" s="9">
        <f>G15-D15</f>
        <v>1149321</v>
      </c>
      <c r="L15" s="179">
        <f>D15/G15</f>
        <v>0.11506759873018024</v>
      </c>
    </row>
    <row r="16" spans="1:12" ht="12.75">
      <c r="A16" s="17" t="s">
        <v>64</v>
      </c>
      <c r="B16" s="23" t="s">
        <v>61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</row>
    <row r="17" spans="1:12" ht="12.75">
      <c r="A17" s="17"/>
      <c r="B17" s="20" t="s">
        <v>73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</row>
    <row r="18" spans="1:12" ht="12.75">
      <c r="A18" s="17"/>
      <c r="B18" s="20" t="s">
        <v>73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</row>
    <row r="19" spans="1:12" ht="12.75">
      <c r="A19" s="17" t="s">
        <v>65</v>
      </c>
      <c r="B19" s="23" t="s">
        <v>62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</row>
    <row r="20" spans="1:12" ht="12.75">
      <c r="A20" s="11"/>
      <c r="B20" s="14" t="s">
        <v>74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</row>
    <row r="21" spans="1:12" ht="12.75">
      <c r="A21" s="45"/>
      <c r="B21" s="46" t="s">
        <v>74</v>
      </c>
      <c r="C21" s="47"/>
      <c r="D21" s="47"/>
      <c r="E21" s="47"/>
      <c r="F21" s="47"/>
      <c r="G21" s="47"/>
      <c r="H21" s="47"/>
      <c r="I21" s="47"/>
      <c r="J21" s="47"/>
      <c r="K21" s="47"/>
      <c r="L21" s="47"/>
    </row>
    <row r="22" spans="1:12" ht="38.25" customHeight="1">
      <c r="A22" s="48" t="s">
        <v>3</v>
      </c>
      <c r="B22" s="49" t="s">
        <v>68</v>
      </c>
      <c r="C22" s="50">
        <f aca="true" t="shared" si="3" ref="C22:K22">C23+C38+C62</f>
        <v>52</v>
      </c>
      <c r="D22" s="50">
        <f t="shared" si="3"/>
        <v>5410815</v>
      </c>
      <c r="E22" s="50">
        <f t="shared" si="3"/>
        <v>5241915</v>
      </c>
      <c r="F22" s="50">
        <f t="shared" si="3"/>
        <v>168900</v>
      </c>
      <c r="G22" s="50">
        <f t="shared" si="3"/>
        <v>160553488</v>
      </c>
      <c r="H22" s="50">
        <f t="shared" si="3"/>
        <v>155142673</v>
      </c>
      <c r="I22" s="50">
        <f t="shared" si="3"/>
        <v>5241915</v>
      </c>
      <c r="J22" s="50">
        <f t="shared" si="3"/>
        <v>168900</v>
      </c>
      <c r="K22" s="50">
        <f t="shared" si="3"/>
        <v>155142673</v>
      </c>
      <c r="L22" s="50"/>
    </row>
    <row r="23" spans="1:12" ht="14.25">
      <c r="A23" s="51" t="s">
        <v>63</v>
      </c>
      <c r="B23" s="52" t="s">
        <v>60</v>
      </c>
      <c r="C23" s="53">
        <v>14</v>
      </c>
      <c r="D23" s="54">
        <f aca="true" t="shared" si="4" ref="D23:K23">SUM(D24:D37)</f>
        <v>1514835</v>
      </c>
      <c r="E23" s="54">
        <f t="shared" si="4"/>
        <v>1514835</v>
      </c>
      <c r="F23" s="54">
        <f t="shared" si="4"/>
        <v>0</v>
      </c>
      <c r="G23" s="54">
        <f t="shared" si="4"/>
        <v>17712797</v>
      </c>
      <c r="H23" s="54">
        <f t="shared" si="4"/>
        <v>16197962</v>
      </c>
      <c r="I23" s="54">
        <f t="shared" si="4"/>
        <v>1514835</v>
      </c>
      <c r="J23" s="54">
        <f t="shared" si="4"/>
        <v>0</v>
      </c>
      <c r="K23" s="54">
        <f t="shared" si="4"/>
        <v>16197962</v>
      </c>
      <c r="L23" s="54"/>
    </row>
    <row r="24" spans="1:12" ht="15.75">
      <c r="A24" s="180">
        <v>1</v>
      </c>
      <c r="B24" s="56" t="s">
        <v>86</v>
      </c>
      <c r="C24" s="57"/>
      <c r="D24" s="58">
        <f aca="true" t="shared" si="5" ref="D24:D77">E24+F24</f>
        <v>155925</v>
      </c>
      <c r="E24" s="58">
        <v>155925</v>
      </c>
      <c r="F24" s="58"/>
      <c r="G24" s="58">
        <f>H24+I24+J24</f>
        <v>1876361</v>
      </c>
      <c r="H24" s="58">
        <v>1720436</v>
      </c>
      <c r="I24" s="59">
        <v>155925</v>
      </c>
      <c r="J24" s="58"/>
      <c r="K24" s="58">
        <f aca="true" t="shared" si="6" ref="K24:K77">G24-D24</f>
        <v>1720436</v>
      </c>
      <c r="L24" s="31">
        <f>D24/G24</f>
        <v>0.08309968071176069</v>
      </c>
    </row>
    <row r="25" spans="1:12" ht="15.75">
      <c r="A25" s="181">
        <v>2</v>
      </c>
      <c r="B25" s="61" t="s">
        <v>18</v>
      </c>
      <c r="C25" s="19"/>
      <c r="D25" s="9">
        <f t="shared" si="5"/>
        <v>125955</v>
      </c>
      <c r="E25" s="9">
        <v>125955</v>
      </c>
      <c r="F25" s="9"/>
      <c r="G25" s="9">
        <f aca="true" t="shared" si="7" ref="G25:G77">H25+I25+J25</f>
        <v>1302726</v>
      </c>
      <c r="H25" s="9">
        <v>1176771</v>
      </c>
      <c r="I25" s="62">
        <v>125955</v>
      </c>
      <c r="J25" s="9"/>
      <c r="K25" s="9">
        <f>G25-D25</f>
        <v>1176771</v>
      </c>
      <c r="L25" s="179">
        <f aca="true" t="shared" si="8" ref="L25:L77">D25/G25</f>
        <v>0.09668571902303325</v>
      </c>
    </row>
    <row r="26" spans="1:12" ht="15.75">
      <c r="A26" s="181">
        <v>3</v>
      </c>
      <c r="B26" s="61" t="s">
        <v>19</v>
      </c>
      <c r="C26" s="19"/>
      <c r="D26" s="9">
        <f t="shared" si="5"/>
        <v>90315</v>
      </c>
      <c r="E26" s="9">
        <v>90315</v>
      </c>
      <c r="F26" s="9"/>
      <c r="G26" s="9">
        <f t="shared" si="7"/>
        <v>871130</v>
      </c>
      <c r="H26" s="9">
        <v>780815</v>
      </c>
      <c r="I26" s="62">
        <v>90315</v>
      </c>
      <c r="J26" s="9"/>
      <c r="K26" s="9">
        <f t="shared" si="6"/>
        <v>780815</v>
      </c>
      <c r="L26" s="179">
        <f t="shared" si="8"/>
        <v>0.10367568560375603</v>
      </c>
    </row>
    <row r="27" spans="1:12" ht="15.75">
      <c r="A27" s="181">
        <v>4</v>
      </c>
      <c r="B27" s="61" t="s">
        <v>20</v>
      </c>
      <c r="C27" s="19"/>
      <c r="D27" s="9">
        <f t="shared" si="5"/>
        <v>101790</v>
      </c>
      <c r="E27" s="9">
        <v>101790</v>
      </c>
      <c r="F27" s="9"/>
      <c r="G27" s="9">
        <f t="shared" si="7"/>
        <v>1053487</v>
      </c>
      <c r="H27" s="9">
        <v>951697</v>
      </c>
      <c r="I27" s="62">
        <v>101790</v>
      </c>
      <c r="J27" s="9"/>
      <c r="K27" s="9">
        <f t="shared" si="6"/>
        <v>951697</v>
      </c>
      <c r="L27" s="179">
        <f t="shared" si="8"/>
        <v>0.09662198014783287</v>
      </c>
    </row>
    <row r="28" spans="1:12" ht="15.75">
      <c r="A28" s="181">
        <v>5</v>
      </c>
      <c r="B28" s="61" t="s">
        <v>21</v>
      </c>
      <c r="C28" s="19"/>
      <c r="D28" s="9">
        <f t="shared" si="5"/>
        <v>49411</v>
      </c>
      <c r="E28" s="9">
        <v>49411</v>
      </c>
      <c r="F28" s="9"/>
      <c r="G28" s="9">
        <f t="shared" si="7"/>
        <v>853929</v>
      </c>
      <c r="H28" s="9">
        <v>804518</v>
      </c>
      <c r="I28" s="62">
        <v>49411</v>
      </c>
      <c r="J28" s="9"/>
      <c r="K28" s="9">
        <f t="shared" si="6"/>
        <v>804518</v>
      </c>
      <c r="L28" s="33">
        <f t="shared" si="8"/>
        <v>0.057863124451798684</v>
      </c>
    </row>
    <row r="29" spans="1:12" ht="15.75">
      <c r="A29" s="181">
        <v>6</v>
      </c>
      <c r="B29" s="61" t="s">
        <v>22</v>
      </c>
      <c r="C29" s="19"/>
      <c r="D29" s="9">
        <f t="shared" si="5"/>
        <v>108000</v>
      </c>
      <c r="E29" s="9">
        <v>108000</v>
      </c>
      <c r="F29" s="9"/>
      <c r="G29" s="9">
        <f t="shared" si="7"/>
        <v>1286826</v>
      </c>
      <c r="H29" s="9">
        <v>1178826</v>
      </c>
      <c r="I29" s="62">
        <v>108000</v>
      </c>
      <c r="J29" s="9"/>
      <c r="K29" s="9">
        <f t="shared" si="6"/>
        <v>1178826</v>
      </c>
      <c r="L29" s="33">
        <f t="shared" si="8"/>
        <v>0.08392743074821304</v>
      </c>
    </row>
    <row r="30" spans="1:12" ht="15.75">
      <c r="A30" s="181">
        <v>7</v>
      </c>
      <c r="B30" s="61" t="s">
        <v>23</v>
      </c>
      <c r="C30" s="19"/>
      <c r="D30" s="9">
        <f t="shared" si="5"/>
        <v>171180</v>
      </c>
      <c r="E30" s="9">
        <v>171180</v>
      </c>
      <c r="F30" s="9"/>
      <c r="G30" s="9">
        <f t="shared" si="7"/>
        <v>1872682</v>
      </c>
      <c r="H30" s="9">
        <v>1701502</v>
      </c>
      <c r="I30" s="62">
        <v>171180</v>
      </c>
      <c r="J30" s="9"/>
      <c r="K30" s="9">
        <f t="shared" si="6"/>
        <v>1701502</v>
      </c>
      <c r="L30" s="33">
        <f t="shared" si="8"/>
        <v>0.091409005907036</v>
      </c>
    </row>
    <row r="31" spans="1:12" ht="15.75">
      <c r="A31" s="181">
        <v>8</v>
      </c>
      <c r="B31" s="61" t="s">
        <v>88</v>
      </c>
      <c r="C31" s="19"/>
      <c r="D31" s="9">
        <f t="shared" si="5"/>
        <v>66825</v>
      </c>
      <c r="E31" s="9">
        <v>66825</v>
      </c>
      <c r="F31" s="9"/>
      <c r="G31" s="9">
        <f t="shared" si="7"/>
        <v>1288236</v>
      </c>
      <c r="H31" s="9">
        <v>1221411</v>
      </c>
      <c r="I31" s="62">
        <v>66825</v>
      </c>
      <c r="J31" s="9"/>
      <c r="K31" s="9">
        <f t="shared" si="6"/>
        <v>1221411</v>
      </c>
      <c r="L31" s="33">
        <f t="shared" si="8"/>
        <v>0.05187325924752918</v>
      </c>
    </row>
    <row r="32" spans="1:12" ht="15.75">
      <c r="A32" s="181">
        <v>9</v>
      </c>
      <c r="B32" s="61" t="s">
        <v>89</v>
      </c>
      <c r="C32" s="19"/>
      <c r="D32" s="9">
        <f t="shared" si="5"/>
        <v>59535</v>
      </c>
      <c r="E32" s="9">
        <v>59535</v>
      </c>
      <c r="F32" s="9"/>
      <c r="G32" s="9">
        <f t="shared" si="7"/>
        <v>694039</v>
      </c>
      <c r="H32" s="9">
        <v>634504</v>
      </c>
      <c r="I32" s="62">
        <v>59535</v>
      </c>
      <c r="J32" s="9"/>
      <c r="K32" s="9">
        <f t="shared" si="6"/>
        <v>634504</v>
      </c>
      <c r="L32" s="33">
        <f t="shared" si="8"/>
        <v>0.08578048207665563</v>
      </c>
    </row>
    <row r="33" spans="1:12" ht="15.75">
      <c r="A33" s="181">
        <v>10</v>
      </c>
      <c r="B33" s="61" t="s">
        <v>24</v>
      </c>
      <c r="C33" s="19"/>
      <c r="D33" s="9">
        <f t="shared" si="5"/>
        <v>80594</v>
      </c>
      <c r="E33" s="9">
        <v>80594</v>
      </c>
      <c r="F33" s="9"/>
      <c r="G33" s="9">
        <f t="shared" si="7"/>
        <v>846932</v>
      </c>
      <c r="H33" s="9">
        <v>766338</v>
      </c>
      <c r="I33" s="62">
        <v>80594</v>
      </c>
      <c r="J33" s="9"/>
      <c r="K33" s="9">
        <f t="shared" si="6"/>
        <v>766338</v>
      </c>
      <c r="L33" s="179">
        <f t="shared" si="8"/>
        <v>0.09515994200242758</v>
      </c>
    </row>
    <row r="34" spans="1:12" ht="15.75">
      <c r="A34" s="181">
        <v>11</v>
      </c>
      <c r="B34" s="61" t="s">
        <v>90</v>
      </c>
      <c r="C34" s="19"/>
      <c r="D34" s="9">
        <f t="shared" si="5"/>
        <v>149040</v>
      </c>
      <c r="E34" s="9">
        <v>149040</v>
      </c>
      <c r="F34" s="9"/>
      <c r="G34" s="9">
        <f t="shared" si="7"/>
        <v>1655836</v>
      </c>
      <c r="H34" s="9">
        <v>1506796</v>
      </c>
      <c r="I34" s="62">
        <v>149040</v>
      </c>
      <c r="J34" s="9"/>
      <c r="K34" s="9">
        <f t="shared" si="6"/>
        <v>1506796</v>
      </c>
      <c r="L34" s="33">
        <f t="shared" si="8"/>
        <v>0.0900089139262584</v>
      </c>
    </row>
    <row r="35" spans="1:12" ht="15.75">
      <c r="A35" s="181">
        <v>12</v>
      </c>
      <c r="B35" s="61" t="s">
        <v>25</v>
      </c>
      <c r="C35" s="19"/>
      <c r="D35" s="9">
        <f t="shared" si="5"/>
        <v>64800</v>
      </c>
      <c r="E35" s="9">
        <v>64800</v>
      </c>
      <c r="F35" s="9"/>
      <c r="G35" s="9">
        <f t="shared" si="7"/>
        <v>761608</v>
      </c>
      <c r="H35" s="9">
        <v>696808</v>
      </c>
      <c r="I35" s="62">
        <v>64800</v>
      </c>
      <c r="J35" s="9"/>
      <c r="K35" s="9">
        <f t="shared" si="6"/>
        <v>696808</v>
      </c>
      <c r="L35" s="33">
        <f t="shared" si="8"/>
        <v>0.08508313988298442</v>
      </c>
    </row>
    <row r="36" spans="1:12" ht="15.75">
      <c r="A36" s="181">
        <v>13</v>
      </c>
      <c r="B36" s="61" t="s">
        <v>27</v>
      </c>
      <c r="C36" s="19"/>
      <c r="D36" s="9">
        <f t="shared" si="5"/>
        <v>92341</v>
      </c>
      <c r="E36" s="9">
        <v>92341</v>
      </c>
      <c r="F36" s="9"/>
      <c r="G36" s="9">
        <f t="shared" si="7"/>
        <v>1215528</v>
      </c>
      <c r="H36" s="9">
        <v>1123187</v>
      </c>
      <c r="I36" s="62">
        <v>92341</v>
      </c>
      <c r="J36" s="9"/>
      <c r="K36" s="9">
        <f t="shared" si="6"/>
        <v>1123187</v>
      </c>
      <c r="L36" s="33">
        <f t="shared" si="8"/>
        <v>0.07596780987356934</v>
      </c>
    </row>
    <row r="37" spans="1:12" ht="15.75">
      <c r="A37" s="182">
        <v>14</v>
      </c>
      <c r="B37" s="66" t="s">
        <v>92</v>
      </c>
      <c r="C37" s="67"/>
      <c r="D37" s="68">
        <f t="shared" si="5"/>
        <v>199124</v>
      </c>
      <c r="E37" s="68">
        <v>199124</v>
      </c>
      <c r="F37" s="68"/>
      <c r="G37" s="68">
        <f t="shared" si="7"/>
        <v>2133477</v>
      </c>
      <c r="H37" s="68">
        <v>1934353</v>
      </c>
      <c r="I37" s="69">
        <v>199124</v>
      </c>
      <c r="J37" s="68"/>
      <c r="K37" s="68">
        <f t="shared" si="6"/>
        <v>1934353</v>
      </c>
      <c r="L37" s="70">
        <f t="shared" si="8"/>
        <v>0.09333308959974727</v>
      </c>
    </row>
    <row r="38" spans="1:12" ht="14.25">
      <c r="A38" s="51" t="s">
        <v>64</v>
      </c>
      <c r="B38" s="71" t="s">
        <v>61</v>
      </c>
      <c r="C38" s="53">
        <v>23</v>
      </c>
      <c r="D38" s="54">
        <f>SUM(D39:D61)</f>
        <v>0</v>
      </c>
      <c r="E38" s="54">
        <f>SUM(E39:E61)</f>
        <v>0</v>
      </c>
      <c r="F38" s="54">
        <f>SUM(F39:F61)</f>
        <v>0</v>
      </c>
      <c r="G38" s="54">
        <f>SUM(G39:G61)</f>
        <v>75754435</v>
      </c>
      <c r="H38" s="54">
        <v>75754435</v>
      </c>
      <c r="I38" s="54">
        <v>0</v>
      </c>
      <c r="J38" s="54">
        <f>SUM(J39:J61)</f>
        <v>0</v>
      </c>
      <c r="K38" s="54">
        <f>SUM(K39:K61)</f>
        <v>75754435</v>
      </c>
      <c r="L38" s="54"/>
    </row>
    <row r="39" spans="1:12" ht="15.75">
      <c r="A39" s="55">
        <v>1</v>
      </c>
      <c r="B39" s="72" t="s">
        <v>28</v>
      </c>
      <c r="C39" s="57"/>
      <c r="D39" s="58">
        <f t="shared" si="5"/>
        <v>0</v>
      </c>
      <c r="E39" s="73">
        <v>0</v>
      </c>
      <c r="F39" s="73"/>
      <c r="G39" s="58">
        <f t="shared" si="7"/>
        <v>3647663</v>
      </c>
      <c r="H39" s="58">
        <v>3647663</v>
      </c>
      <c r="I39" s="59">
        <v>0</v>
      </c>
      <c r="J39" s="73"/>
      <c r="K39" s="58">
        <f t="shared" si="6"/>
        <v>3647663</v>
      </c>
      <c r="L39" s="31">
        <f t="shared" si="8"/>
        <v>0</v>
      </c>
    </row>
    <row r="40" spans="1:12" ht="15.75">
      <c r="A40" s="60">
        <v>2</v>
      </c>
      <c r="B40" s="74" t="s">
        <v>29</v>
      </c>
      <c r="C40" s="19"/>
      <c r="D40" s="9">
        <f t="shared" si="5"/>
        <v>0</v>
      </c>
      <c r="E40" s="16">
        <v>0</v>
      </c>
      <c r="F40" s="16"/>
      <c r="G40" s="9">
        <f t="shared" si="7"/>
        <v>3183962</v>
      </c>
      <c r="H40" s="9">
        <v>3183962</v>
      </c>
      <c r="I40" s="62">
        <v>0</v>
      </c>
      <c r="J40" s="16"/>
      <c r="K40" s="9">
        <f t="shared" si="6"/>
        <v>3183962</v>
      </c>
      <c r="L40" s="33">
        <f t="shared" si="8"/>
        <v>0</v>
      </c>
    </row>
    <row r="41" spans="1:12" ht="15.75">
      <c r="A41" s="60">
        <v>3</v>
      </c>
      <c r="B41" s="74" t="s">
        <v>30</v>
      </c>
      <c r="C41" s="19"/>
      <c r="D41" s="9">
        <f t="shared" si="5"/>
        <v>0</v>
      </c>
      <c r="E41" s="16">
        <v>0</v>
      </c>
      <c r="F41" s="16"/>
      <c r="G41" s="9">
        <f t="shared" si="7"/>
        <v>3722205</v>
      </c>
      <c r="H41" s="9">
        <v>3722205</v>
      </c>
      <c r="I41" s="62">
        <v>0</v>
      </c>
      <c r="J41" s="16"/>
      <c r="K41" s="9">
        <f t="shared" si="6"/>
        <v>3722205</v>
      </c>
      <c r="L41" s="33">
        <f t="shared" si="8"/>
        <v>0</v>
      </c>
    </row>
    <row r="42" spans="1:12" ht="15.75">
      <c r="A42" s="60">
        <v>4</v>
      </c>
      <c r="B42" s="74" t="s">
        <v>31</v>
      </c>
      <c r="C42" s="19"/>
      <c r="D42" s="9">
        <f t="shared" si="5"/>
        <v>0</v>
      </c>
      <c r="E42" s="16">
        <v>0</v>
      </c>
      <c r="F42" s="16"/>
      <c r="G42" s="9">
        <f t="shared" si="7"/>
        <v>2231243</v>
      </c>
      <c r="H42" s="9">
        <v>2231243</v>
      </c>
      <c r="I42" s="62">
        <v>0</v>
      </c>
      <c r="J42" s="16"/>
      <c r="K42" s="9">
        <f t="shared" si="6"/>
        <v>2231243</v>
      </c>
      <c r="L42" s="33">
        <f t="shared" si="8"/>
        <v>0</v>
      </c>
    </row>
    <row r="43" spans="1:12" ht="15.75">
      <c r="A43" s="60">
        <v>5</v>
      </c>
      <c r="B43" s="74" t="s">
        <v>32</v>
      </c>
      <c r="C43" s="19"/>
      <c r="D43" s="9">
        <f t="shared" si="5"/>
        <v>0</v>
      </c>
      <c r="E43" s="16">
        <v>0</v>
      </c>
      <c r="F43" s="16"/>
      <c r="G43" s="9">
        <f t="shared" si="7"/>
        <v>3724726</v>
      </c>
      <c r="H43" s="9">
        <v>3724726</v>
      </c>
      <c r="I43" s="62">
        <v>0</v>
      </c>
      <c r="J43" s="16"/>
      <c r="K43" s="9">
        <f t="shared" si="6"/>
        <v>3724726</v>
      </c>
      <c r="L43" s="33">
        <f t="shared" si="8"/>
        <v>0</v>
      </c>
    </row>
    <row r="44" spans="1:12" ht="15.75">
      <c r="A44" s="60">
        <v>6</v>
      </c>
      <c r="B44" s="74" t="s">
        <v>33</v>
      </c>
      <c r="C44" s="19"/>
      <c r="D44" s="9">
        <f t="shared" si="5"/>
        <v>0</v>
      </c>
      <c r="E44" s="16">
        <v>0</v>
      </c>
      <c r="F44" s="16"/>
      <c r="G44" s="9">
        <f t="shared" si="7"/>
        <v>3977783</v>
      </c>
      <c r="H44" s="9">
        <v>3977783</v>
      </c>
      <c r="I44" s="62">
        <v>0</v>
      </c>
      <c r="J44" s="16"/>
      <c r="K44" s="9">
        <f t="shared" si="6"/>
        <v>3977783</v>
      </c>
      <c r="L44" s="33">
        <f t="shared" si="8"/>
        <v>0</v>
      </c>
    </row>
    <row r="45" spans="1:12" ht="15.75">
      <c r="A45" s="60">
        <v>7</v>
      </c>
      <c r="B45" s="74" t="s">
        <v>34</v>
      </c>
      <c r="C45" s="19"/>
      <c r="D45" s="9">
        <f t="shared" si="5"/>
        <v>0</v>
      </c>
      <c r="E45" s="16">
        <v>0</v>
      </c>
      <c r="F45" s="16"/>
      <c r="G45" s="9">
        <f t="shared" si="7"/>
        <v>3717016</v>
      </c>
      <c r="H45" s="9">
        <v>3717016</v>
      </c>
      <c r="I45" s="62">
        <v>0</v>
      </c>
      <c r="J45" s="16"/>
      <c r="K45" s="9">
        <f t="shared" si="6"/>
        <v>3717016</v>
      </c>
      <c r="L45" s="33">
        <f t="shared" si="8"/>
        <v>0</v>
      </c>
    </row>
    <row r="46" spans="1:12" ht="15.75">
      <c r="A46" s="60">
        <v>8</v>
      </c>
      <c r="B46" s="74" t="s">
        <v>35</v>
      </c>
      <c r="C46" s="19"/>
      <c r="D46" s="9">
        <f t="shared" si="5"/>
        <v>0</v>
      </c>
      <c r="E46" s="16">
        <v>0</v>
      </c>
      <c r="F46" s="16"/>
      <c r="G46" s="9">
        <f t="shared" si="7"/>
        <v>3148529</v>
      </c>
      <c r="H46" s="9">
        <v>3148529</v>
      </c>
      <c r="I46" s="62">
        <v>0</v>
      </c>
      <c r="J46" s="16"/>
      <c r="K46" s="9">
        <f t="shared" si="6"/>
        <v>3148529</v>
      </c>
      <c r="L46" s="33">
        <f t="shared" si="8"/>
        <v>0</v>
      </c>
    </row>
    <row r="47" spans="1:12" ht="15.75">
      <c r="A47" s="60">
        <v>9</v>
      </c>
      <c r="B47" s="74" t="s">
        <v>36</v>
      </c>
      <c r="C47" s="19"/>
      <c r="D47" s="9">
        <f t="shared" si="5"/>
        <v>0</v>
      </c>
      <c r="E47" s="16">
        <v>0</v>
      </c>
      <c r="F47" s="16"/>
      <c r="G47" s="9">
        <f t="shared" si="7"/>
        <v>4924414</v>
      </c>
      <c r="H47" s="9">
        <v>4924414</v>
      </c>
      <c r="I47" s="62">
        <v>0</v>
      </c>
      <c r="J47" s="16"/>
      <c r="K47" s="9">
        <f t="shared" si="6"/>
        <v>4924414</v>
      </c>
      <c r="L47" s="33">
        <f t="shared" si="8"/>
        <v>0</v>
      </c>
    </row>
    <row r="48" spans="1:12" ht="15.75">
      <c r="A48" s="60">
        <v>10</v>
      </c>
      <c r="B48" s="74" t="s">
        <v>93</v>
      </c>
      <c r="C48" s="19"/>
      <c r="D48" s="9">
        <f t="shared" si="5"/>
        <v>0</v>
      </c>
      <c r="E48" s="16">
        <v>0</v>
      </c>
      <c r="F48" s="16"/>
      <c r="G48" s="9">
        <f t="shared" si="7"/>
        <v>2538590</v>
      </c>
      <c r="H48" s="9">
        <v>2538590</v>
      </c>
      <c r="I48" s="62">
        <v>0</v>
      </c>
      <c r="J48" s="16"/>
      <c r="K48" s="9">
        <f t="shared" si="6"/>
        <v>2538590</v>
      </c>
      <c r="L48" s="33">
        <f t="shared" si="8"/>
        <v>0</v>
      </c>
    </row>
    <row r="49" spans="1:12" ht="15.75">
      <c r="A49" s="60">
        <v>11</v>
      </c>
      <c r="B49" s="74" t="s">
        <v>37</v>
      </c>
      <c r="C49" s="19"/>
      <c r="D49" s="9">
        <f t="shared" si="5"/>
        <v>0</v>
      </c>
      <c r="E49" s="16">
        <v>0</v>
      </c>
      <c r="F49" s="16"/>
      <c r="G49" s="9">
        <f t="shared" si="7"/>
        <v>4872633</v>
      </c>
      <c r="H49" s="9">
        <v>4872633</v>
      </c>
      <c r="I49" s="62">
        <v>0</v>
      </c>
      <c r="J49" s="16"/>
      <c r="K49" s="9">
        <f t="shared" si="6"/>
        <v>4872633</v>
      </c>
      <c r="L49" s="33">
        <f t="shared" si="8"/>
        <v>0</v>
      </c>
    </row>
    <row r="50" spans="1:12" ht="15.75">
      <c r="A50" s="60">
        <v>12</v>
      </c>
      <c r="B50" s="74" t="s">
        <v>38</v>
      </c>
      <c r="C50" s="19"/>
      <c r="D50" s="9">
        <f t="shared" si="5"/>
        <v>0</v>
      </c>
      <c r="E50" s="16">
        <v>0</v>
      </c>
      <c r="F50" s="16"/>
      <c r="G50" s="9">
        <f t="shared" si="7"/>
        <v>3452488</v>
      </c>
      <c r="H50" s="9">
        <v>3452488</v>
      </c>
      <c r="I50" s="62">
        <v>0</v>
      </c>
      <c r="J50" s="16"/>
      <c r="K50" s="9">
        <f t="shared" si="6"/>
        <v>3452488</v>
      </c>
      <c r="L50" s="33">
        <f t="shared" si="8"/>
        <v>0</v>
      </c>
    </row>
    <row r="51" spans="1:12" ht="15.75">
      <c r="A51" s="60">
        <v>13</v>
      </c>
      <c r="B51" s="74" t="s">
        <v>39</v>
      </c>
      <c r="C51" s="19"/>
      <c r="D51" s="9">
        <f t="shared" si="5"/>
        <v>0</v>
      </c>
      <c r="E51" s="16">
        <v>0</v>
      </c>
      <c r="F51" s="16"/>
      <c r="G51" s="9">
        <f t="shared" si="7"/>
        <v>2135980</v>
      </c>
      <c r="H51" s="9">
        <v>2135980</v>
      </c>
      <c r="I51" s="62">
        <v>0</v>
      </c>
      <c r="J51" s="16"/>
      <c r="K51" s="9">
        <f t="shared" si="6"/>
        <v>2135980</v>
      </c>
      <c r="L51" s="33">
        <f t="shared" si="8"/>
        <v>0</v>
      </c>
    </row>
    <row r="52" spans="1:12" ht="15.75">
      <c r="A52" s="60">
        <v>14</v>
      </c>
      <c r="B52" s="74" t="s">
        <v>40</v>
      </c>
      <c r="C52" s="19"/>
      <c r="D52" s="9">
        <f t="shared" si="5"/>
        <v>0</v>
      </c>
      <c r="E52" s="16">
        <v>0</v>
      </c>
      <c r="F52" s="16"/>
      <c r="G52" s="9">
        <f t="shared" si="7"/>
        <v>3040094</v>
      </c>
      <c r="H52" s="9">
        <v>3040094</v>
      </c>
      <c r="I52" s="62">
        <v>0</v>
      </c>
      <c r="J52" s="16"/>
      <c r="K52" s="9">
        <f t="shared" si="6"/>
        <v>3040094</v>
      </c>
      <c r="L52" s="33">
        <f t="shared" si="8"/>
        <v>0</v>
      </c>
    </row>
    <row r="53" spans="1:12" ht="15.75">
      <c r="A53" s="60">
        <v>15</v>
      </c>
      <c r="B53" s="74" t="s">
        <v>41</v>
      </c>
      <c r="C53" s="19"/>
      <c r="D53" s="9">
        <f t="shared" si="5"/>
        <v>0</v>
      </c>
      <c r="E53" s="16">
        <v>0</v>
      </c>
      <c r="F53" s="16"/>
      <c r="G53" s="9">
        <f t="shared" si="7"/>
        <v>3042895</v>
      </c>
      <c r="H53" s="9">
        <v>3042895</v>
      </c>
      <c r="I53" s="62">
        <v>0</v>
      </c>
      <c r="J53" s="16"/>
      <c r="K53" s="9">
        <f t="shared" si="6"/>
        <v>3042895</v>
      </c>
      <c r="L53" s="33">
        <f t="shared" si="8"/>
        <v>0</v>
      </c>
    </row>
    <row r="54" spans="1:12" ht="15.75">
      <c r="A54" s="60">
        <v>16</v>
      </c>
      <c r="B54" s="74" t="s">
        <v>42</v>
      </c>
      <c r="C54" s="19"/>
      <c r="D54" s="9">
        <f t="shared" si="5"/>
        <v>0</v>
      </c>
      <c r="E54" s="16">
        <v>0</v>
      </c>
      <c r="F54" s="16"/>
      <c r="G54" s="9">
        <f t="shared" si="7"/>
        <v>2615485</v>
      </c>
      <c r="H54" s="9">
        <v>2615485</v>
      </c>
      <c r="I54" s="62">
        <v>0</v>
      </c>
      <c r="J54" s="16"/>
      <c r="K54" s="9">
        <f t="shared" si="6"/>
        <v>2615485</v>
      </c>
      <c r="L54" s="33">
        <f t="shared" si="8"/>
        <v>0</v>
      </c>
    </row>
    <row r="55" spans="1:12" ht="15.75">
      <c r="A55" s="60">
        <v>17</v>
      </c>
      <c r="B55" s="74" t="s">
        <v>43</v>
      </c>
      <c r="C55" s="19"/>
      <c r="D55" s="9">
        <f t="shared" si="5"/>
        <v>0</v>
      </c>
      <c r="E55" s="16">
        <v>0</v>
      </c>
      <c r="F55" s="16"/>
      <c r="G55" s="9">
        <f t="shared" si="7"/>
        <v>2238388</v>
      </c>
      <c r="H55" s="9">
        <v>2238388</v>
      </c>
      <c r="I55" s="62">
        <v>0</v>
      </c>
      <c r="J55" s="16"/>
      <c r="K55" s="9">
        <f t="shared" si="6"/>
        <v>2238388</v>
      </c>
      <c r="L55" s="33">
        <f t="shared" si="8"/>
        <v>0</v>
      </c>
    </row>
    <row r="56" spans="1:12" ht="15.75">
      <c r="A56" s="60">
        <v>18</v>
      </c>
      <c r="B56" s="74" t="s">
        <v>44</v>
      </c>
      <c r="C56" s="19"/>
      <c r="D56" s="9">
        <f t="shared" si="5"/>
        <v>0</v>
      </c>
      <c r="E56" s="16">
        <v>0</v>
      </c>
      <c r="F56" s="16"/>
      <c r="G56" s="9">
        <f t="shared" si="7"/>
        <v>2531087</v>
      </c>
      <c r="H56" s="9">
        <v>2531087</v>
      </c>
      <c r="I56" s="62">
        <v>0</v>
      </c>
      <c r="J56" s="16"/>
      <c r="K56" s="9">
        <f t="shared" si="6"/>
        <v>2531087</v>
      </c>
      <c r="L56" s="33">
        <f t="shared" si="8"/>
        <v>0</v>
      </c>
    </row>
    <row r="57" spans="1:12" ht="15.75">
      <c r="A57" s="60">
        <v>19</v>
      </c>
      <c r="B57" s="74" t="s">
        <v>45</v>
      </c>
      <c r="C57" s="19"/>
      <c r="D57" s="9">
        <f t="shared" si="5"/>
        <v>0</v>
      </c>
      <c r="E57" s="16">
        <v>0</v>
      </c>
      <c r="F57" s="16"/>
      <c r="G57" s="9">
        <f t="shared" si="7"/>
        <v>3200071</v>
      </c>
      <c r="H57" s="9">
        <v>3200071</v>
      </c>
      <c r="I57" s="62">
        <v>0</v>
      </c>
      <c r="J57" s="16"/>
      <c r="K57" s="9">
        <f t="shared" si="6"/>
        <v>3200071</v>
      </c>
      <c r="L57" s="33">
        <f t="shared" si="8"/>
        <v>0</v>
      </c>
    </row>
    <row r="58" spans="1:12" ht="15.75">
      <c r="A58" s="60">
        <v>20</v>
      </c>
      <c r="B58" s="74" t="s">
        <v>46</v>
      </c>
      <c r="C58" s="19"/>
      <c r="D58" s="9">
        <f t="shared" si="5"/>
        <v>0</v>
      </c>
      <c r="E58" s="16">
        <v>0</v>
      </c>
      <c r="F58" s="16"/>
      <c r="G58" s="9">
        <f t="shared" si="7"/>
        <v>3893017</v>
      </c>
      <c r="H58" s="9">
        <v>3893017</v>
      </c>
      <c r="I58" s="62">
        <v>0</v>
      </c>
      <c r="J58" s="16"/>
      <c r="K58" s="9">
        <f t="shared" si="6"/>
        <v>3893017</v>
      </c>
      <c r="L58" s="33">
        <f t="shared" si="8"/>
        <v>0</v>
      </c>
    </row>
    <row r="59" spans="1:12" ht="15.75">
      <c r="A59" s="60">
        <v>21</v>
      </c>
      <c r="B59" s="74" t="s">
        <v>47</v>
      </c>
      <c r="C59" s="19"/>
      <c r="D59" s="9">
        <f t="shared" si="5"/>
        <v>0</v>
      </c>
      <c r="E59" s="16">
        <v>0</v>
      </c>
      <c r="F59" s="16"/>
      <c r="G59" s="9">
        <f t="shared" si="7"/>
        <v>3401412</v>
      </c>
      <c r="H59" s="9">
        <v>3401412</v>
      </c>
      <c r="I59" s="62">
        <v>0</v>
      </c>
      <c r="J59" s="16"/>
      <c r="K59" s="9">
        <f t="shared" si="6"/>
        <v>3401412</v>
      </c>
      <c r="L59" s="33">
        <f t="shared" si="8"/>
        <v>0</v>
      </c>
    </row>
    <row r="60" spans="1:12" ht="15.75">
      <c r="A60" s="60">
        <v>22</v>
      </c>
      <c r="B60" s="74" t="s">
        <v>48</v>
      </c>
      <c r="C60" s="19"/>
      <c r="D60" s="9">
        <f t="shared" si="5"/>
        <v>0</v>
      </c>
      <c r="E60" s="16">
        <v>0</v>
      </c>
      <c r="F60" s="16"/>
      <c r="G60" s="9">
        <f t="shared" si="7"/>
        <v>3576941</v>
      </c>
      <c r="H60" s="9">
        <v>3576941</v>
      </c>
      <c r="I60" s="62">
        <v>0</v>
      </c>
      <c r="J60" s="16"/>
      <c r="K60" s="9">
        <f t="shared" si="6"/>
        <v>3576941</v>
      </c>
      <c r="L60" s="33">
        <f t="shared" si="8"/>
        <v>0</v>
      </c>
    </row>
    <row r="61" spans="1:12" ht="15.75">
      <c r="A61" s="63">
        <v>23</v>
      </c>
      <c r="B61" s="75" t="s">
        <v>49</v>
      </c>
      <c r="C61" s="67"/>
      <c r="D61" s="68">
        <f t="shared" si="5"/>
        <v>0</v>
      </c>
      <c r="E61" s="21">
        <v>0</v>
      </c>
      <c r="F61" s="21"/>
      <c r="G61" s="68">
        <f t="shared" si="7"/>
        <v>2937813</v>
      </c>
      <c r="H61" s="68">
        <v>2937813</v>
      </c>
      <c r="I61" s="69">
        <v>0</v>
      </c>
      <c r="J61" s="21"/>
      <c r="K61" s="68">
        <f t="shared" si="6"/>
        <v>2937813</v>
      </c>
      <c r="L61" s="70">
        <f t="shared" si="8"/>
        <v>0</v>
      </c>
    </row>
    <row r="62" spans="1:14" s="8" customFormat="1" ht="14.25">
      <c r="A62" s="51" t="s">
        <v>65</v>
      </c>
      <c r="B62" s="71" t="s">
        <v>62</v>
      </c>
      <c r="C62" s="53">
        <v>15</v>
      </c>
      <c r="D62" s="54">
        <f>SUM(D63:D77)</f>
        <v>3895980</v>
      </c>
      <c r="E62" s="54">
        <f aca="true" t="shared" si="9" ref="E62:K62">SUM(E63:E77)</f>
        <v>3727080</v>
      </c>
      <c r="F62" s="54">
        <f t="shared" si="9"/>
        <v>168900</v>
      </c>
      <c r="G62" s="54">
        <f t="shared" si="9"/>
        <v>67086256</v>
      </c>
      <c r="H62" s="54">
        <v>63190276</v>
      </c>
      <c r="I62" s="54">
        <v>3727080</v>
      </c>
      <c r="J62" s="54">
        <f t="shared" si="9"/>
        <v>168900</v>
      </c>
      <c r="K62" s="54">
        <f t="shared" si="9"/>
        <v>63190276</v>
      </c>
      <c r="L62" s="54"/>
      <c r="M62" s="27"/>
      <c r="N62" s="27"/>
    </row>
    <row r="63" spans="1:14" s="8" customFormat="1" ht="15.75">
      <c r="A63" s="55">
        <v>1</v>
      </c>
      <c r="B63" s="72" t="s">
        <v>94</v>
      </c>
      <c r="C63" s="57"/>
      <c r="D63" s="58">
        <f t="shared" si="5"/>
        <v>414014</v>
      </c>
      <c r="E63" s="58">
        <v>390014</v>
      </c>
      <c r="F63" s="58">
        <v>24000</v>
      </c>
      <c r="G63" s="58">
        <f t="shared" si="7"/>
        <v>7087157</v>
      </c>
      <c r="H63" s="58">
        <v>6673143</v>
      </c>
      <c r="I63" s="59">
        <v>390014</v>
      </c>
      <c r="J63" s="58">
        <v>24000</v>
      </c>
      <c r="K63" s="58">
        <f t="shared" si="6"/>
        <v>6673143</v>
      </c>
      <c r="L63" s="31">
        <f t="shared" si="8"/>
        <v>0.05841750083989956</v>
      </c>
      <c r="M63" s="27"/>
      <c r="N63" s="27"/>
    </row>
    <row r="64" spans="1:14" s="8" customFormat="1" ht="15.75">
      <c r="A64" s="60">
        <v>2</v>
      </c>
      <c r="B64" s="74" t="s">
        <v>50</v>
      </c>
      <c r="C64" s="19"/>
      <c r="D64" s="9">
        <f t="shared" si="5"/>
        <v>219805</v>
      </c>
      <c r="E64" s="9">
        <v>194805</v>
      </c>
      <c r="F64" s="9">
        <v>25000</v>
      </c>
      <c r="G64" s="9">
        <f t="shared" si="7"/>
        <v>4052362</v>
      </c>
      <c r="H64" s="9">
        <v>3832557</v>
      </c>
      <c r="I64" s="62">
        <v>194805</v>
      </c>
      <c r="J64" s="9">
        <v>25000</v>
      </c>
      <c r="K64" s="9">
        <f t="shared" si="6"/>
        <v>3832557</v>
      </c>
      <c r="L64" s="33">
        <f t="shared" si="8"/>
        <v>0.05424120549940997</v>
      </c>
      <c r="M64" s="27"/>
      <c r="N64" s="27"/>
    </row>
    <row r="65" spans="1:14" s="8" customFormat="1" ht="15.75">
      <c r="A65" s="60">
        <v>3</v>
      </c>
      <c r="B65" s="74" t="s">
        <v>51</v>
      </c>
      <c r="C65" s="19"/>
      <c r="D65" s="9">
        <f t="shared" si="5"/>
        <v>154306</v>
      </c>
      <c r="E65" s="9">
        <v>154306</v>
      </c>
      <c r="F65" s="9"/>
      <c r="G65" s="9">
        <f t="shared" si="7"/>
        <v>3453117</v>
      </c>
      <c r="H65" s="9">
        <v>3298811</v>
      </c>
      <c r="I65" s="62">
        <v>154306</v>
      </c>
      <c r="J65" s="9"/>
      <c r="K65" s="9">
        <f t="shared" si="6"/>
        <v>3298811</v>
      </c>
      <c r="L65" s="33">
        <f t="shared" si="8"/>
        <v>0.04468600397843456</v>
      </c>
      <c r="M65" s="27"/>
      <c r="N65" s="27"/>
    </row>
    <row r="66" spans="1:14" s="8" customFormat="1" ht="15.75">
      <c r="A66" s="60">
        <v>4</v>
      </c>
      <c r="B66" s="74" t="s">
        <v>52</v>
      </c>
      <c r="C66" s="19"/>
      <c r="D66" s="9">
        <f t="shared" si="5"/>
        <v>240975</v>
      </c>
      <c r="E66" s="9">
        <v>240975</v>
      </c>
      <c r="F66" s="9"/>
      <c r="G66" s="9">
        <f t="shared" si="7"/>
        <v>4741108</v>
      </c>
      <c r="H66" s="9">
        <v>4500133</v>
      </c>
      <c r="I66" s="62">
        <v>240975</v>
      </c>
      <c r="J66" s="9"/>
      <c r="K66" s="9">
        <f t="shared" si="6"/>
        <v>4500133</v>
      </c>
      <c r="L66" s="33">
        <f t="shared" si="8"/>
        <v>0.05082672657952529</v>
      </c>
      <c r="M66" s="27"/>
      <c r="N66" s="27"/>
    </row>
    <row r="67" spans="1:14" s="8" customFormat="1" ht="15.75">
      <c r="A67" s="60">
        <v>5</v>
      </c>
      <c r="B67" s="74" t="s">
        <v>95</v>
      </c>
      <c r="C67" s="19"/>
      <c r="D67" s="9">
        <f t="shared" si="5"/>
        <v>804399</v>
      </c>
      <c r="E67" s="9">
        <v>788399</v>
      </c>
      <c r="F67" s="9">
        <v>16000</v>
      </c>
      <c r="G67" s="9">
        <f t="shared" si="7"/>
        <v>7966514</v>
      </c>
      <c r="H67" s="9">
        <v>7162115</v>
      </c>
      <c r="I67" s="62">
        <v>788399</v>
      </c>
      <c r="J67" s="9">
        <v>16000</v>
      </c>
      <c r="K67" s="9">
        <f t="shared" si="6"/>
        <v>7162115</v>
      </c>
      <c r="L67" s="179">
        <f t="shared" si="8"/>
        <v>0.10097252072863991</v>
      </c>
      <c r="M67" s="27"/>
      <c r="N67" s="27"/>
    </row>
    <row r="68" spans="1:14" s="8" customFormat="1" ht="15.75">
      <c r="A68" s="60">
        <v>6</v>
      </c>
      <c r="B68" s="74" t="s">
        <v>96</v>
      </c>
      <c r="C68" s="19"/>
      <c r="D68" s="9">
        <f t="shared" si="5"/>
        <v>213520</v>
      </c>
      <c r="E68" s="9">
        <v>196020</v>
      </c>
      <c r="F68" s="9">
        <v>17500</v>
      </c>
      <c r="G68" s="9">
        <f t="shared" si="7"/>
        <v>4694185</v>
      </c>
      <c r="H68" s="9">
        <v>4480665</v>
      </c>
      <c r="I68" s="62">
        <v>196020</v>
      </c>
      <c r="J68" s="9">
        <v>17500</v>
      </c>
      <c r="K68" s="9">
        <f t="shared" si="6"/>
        <v>4480665</v>
      </c>
      <c r="L68" s="33">
        <f t="shared" si="8"/>
        <v>0.04548606414105963</v>
      </c>
      <c r="M68" s="27"/>
      <c r="N68" s="27"/>
    </row>
    <row r="69" spans="1:14" s="8" customFormat="1" ht="15.75">
      <c r="A69" s="60">
        <v>7</v>
      </c>
      <c r="B69" s="74" t="s">
        <v>53</v>
      </c>
      <c r="C69" s="19"/>
      <c r="D69" s="9">
        <f t="shared" si="5"/>
        <v>212836</v>
      </c>
      <c r="E69" s="9">
        <v>205336</v>
      </c>
      <c r="F69" s="9">
        <v>7500</v>
      </c>
      <c r="G69" s="9">
        <f t="shared" si="7"/>
        <v>4069309</v>
      </c>
      <c r="H69" s="9">
        <v>3856473</v>
      </c>
      <c r="I69" s="62">
        <v>205336</v>
      </c>
      <c r="J69" s="9">
        <v>7500</v>
      </c>
      <c r="K69" s="9">
        <f t="shared" si="6"/>
        <v>3856473</v>
      </c>
      <c r="L69" s="33">
        <f t="shared" si="8"/>
        <v>0.0523027373934985</v>
      </c>
      <c r="M69" s="27"/>
      <c r="N69" s="27"/>
    </row>
    <row r="70" spans="1:14" s="8" customFormat="1" ht="15.75">
      <c r="A70" s="60">
        <v>8</v>
      </c>
      <c r="B70" s="74" t="s">
        <v>97</v>
      </c>
      <c r="C70" s="19"/>
      <c r="D70" s="9">
        <f t="shared" si="5"/>
        <v>124975</v>
      </c>
      <c r="E70" s="9">
        <v>119475</v>
      </c>
      <c r="F70" s="9">
        <v>5500</v>
      </c>
      <c r="G70" s="9">
        <f t="shared" si="7"/>
        <v>2875284</v>
      </c>
      <c r="H70" s="9">
        <v>2750309</v>
      </c>
      <c r="I70" s="62">
        <v>119475</v>
      </c>
      <c r="J70" s="9">
        <v>5500</v>
      </c>
      <c r="K70" s="9">
        <f t="shared" si="6"/>
        <v>2750309</v>
      </c>
      <c r="L70" s="33">
        <f t="shared" si="8"/>
        <v>0.04346527160447455</v>
      </c>
      <c r="M70" s="27"/>
      <c r="N70" s="27"/>
    </row>
    <row r="71" spans="1:14" s="8" customFormat="1" ht="15.75">
      <c r="A71" s="60">
        <v>9</v>
      </c>
      <c r="B71" s="74" t="s">
        <v>98</v>
      </c>
      <c r="C71" s="19"/>
      <c r="D71" s="9">
        <f t="shared" si="5"/>
        <v>61695</v>
      </c>
      <c r="E71" s="9">
        <v>56295</v>
      </c>
      <c r="F71" s="9">
        <v>5400</v>
      </c>
      <c r="G71" s="9">
        <f t="shared" si="7"/>
        <v>1776993</v>
      </c>
      <c r="H71" s="9">
        <v>1715298</v>
      </c>
      <c r="I71" s="62">
        <v>56295</v>
      </c>
      <c r="J71" s="9">
        <v>5400</v>
      </c>
      <c r="K71" s="9">
        <f t="shared" si="6"/>
        <v>1715298</v>
      </c>
      <c r="L71" s="33">
        <f t="shared" si="8"/>
        <v>0.03471876366423503</v>
      </c>
      <c r="M71" s="27"/>
      <c r="N71" s="27"/>
    </row>
    <row r="72" spans="1:14" s="8" customFormat="1" ht="15.75">
      <c r="A72" s="60">
        <v>10</v>
      </c>
      <c r="B72" s="74" t="s">
        <v>54</v>
      </c>
      <c r="C72" s="19"/>
      <c r="D72" s="9">
        <f t="shared" si="5"/>
        <v>106111</v>
      </c>
      <c r="E72" s="9">
        <v>106111</v>
      </c>
      <c r="F72" s="9"/>
      <c r="G72" s="9">
        <f t="shared" si="7"/>
        <v>2708342</v>
      </c>
      <c r="H72" s="9">
        <v>2602231</v>
      </c>
      <c r="I72" s="62">
        <v>106111</v>
      </c>
      <c r="J72" s="9"/>
      <c r="K72" s="9">
        <f t="shared" si="6"/>
        <v>2602231</v>
      </c>
      <c r="L72" s="33">
        <f t="shared" si="8"/>
        <v>0.03917932078001966</v>
      </c>
      <c r="M72" s="27"/>
      <c r="N72" s="27"/>
    </row>
    <row r="73" spans="1:14" s="8" customFormat="1" ht="15.75">
      <c r="A73" s="60">
        <v>11</v>
      </c>
      <c r="B73" s="74" t="s">
        <v>55</v>
      </c>
      <c r="C73" s="19"/>
      <c r="D73" s="9">
        <f t="shared" si="5"/>
        <v>311120</v>
      </c>
      <c r="E73" s="9">
        <v>285120</v>
      </c>
      <c r="F73" s="9">
        <v>26000</v>
      </c>
      <c r="G73" s="9">
        <f t="shared" si="7"/>
        <v>5434842</v>
      </c>
      <c r="H73" s="9">
        <v>5123722</v>
      </c>
      <c r="I73" s="62">
        <v>285120</v>
      </c>
      <c r="J73" s="9">
        <v>26000</v>
      </c>
      <c r="K73" s="9">
        <f t="shared" si="6"/>
        <v>5123722</v>
      </c>
      <c r="L73" s="33">
        <f t="shared" si="8"/>
        <v>0.05724545442167408</v>
      </c>
      <c r="M73" s="27"/>
      <c r="N73" s="27"/>
    </row>
    <row r="74" spans="1:14" s="8" customFormat="1" ht="15.75">
      <c r="A74" s="60">
        <v>12</v>
      </c>
      <c r="B74" s="74" t="s">
        <v>56</v>
      </c>
      <c r="C74" s="19"/>
      <c r="D74" s="9">
        <f t="shared" si="5"/>
        <v>255556</v>
      </c>
      <c r="E74" s="9">
        <v>255556</v>
      </c>
      <c r="F74" s="9"/>
      <c r="G74" s="9">
        <f t="shared" si="7"/>
        <v>4586417</v>
      </c>
      <c r="H74" s="9">
        <v>4330861</v>
      </c>
      <c r="I74" s="62">
        <v>255556</v>
      </c>
      <c r="J74" s="9"/>
      <c r="K74" s="9">
        <f t="shared" si="6"/>
        <v>4330861</v>
      </c>
      <c r="L74" s="33">
        <f t="shared" si="8"/>
        <v>0.05572018418735148</v>
      </c>
      <c r="M74" s="27"/>
      <c r="N74" s="27"/>
    </row>
    <row r="75" spans="1:14" s="8" customFormat="1" ht="15.75">
      <c r="A75" s="60">
        <v>13</v>
      </c>
      <c r="B75" s="74" t="s">
        <v>57</v>
      </c>
      <c r="C75" s="19"/>
      <c r="D75" s="9">
        <f t="shared" si="5"/>
        <v>215070</v>
      </c>
      <c r="E75" s="9">
        <v>200070</v>
      </c>
      <c r="F75" s="9">
        <v>15000</v>
      </c>
      <c r="G75" s="9">
        <f t="shared" si="7"/>
        <v>3801871</v>
      </c>
      <c r="H75" s="9">
        <v>3586801</v>
      </c>
      <c r="I75" s="62">
        <v>200070</v>
      </c>
      <c r="J75" s="9">
        <v>15000</v>
      </c>
      <c r="K75" s="9">
        <f t="shared" si="6"/>
        <v>3586801</v>
      </c>
      <c r="L75" s="33">
        <f t="shared" si="8"/>
        <v>0.05656951537808621</v>
      </c>
      <c r="M75" s="27"/>
      <c r="N75" s="27"/>
    </row>
    <row r="76" spans="1:14" s="8" customFormat="1" ht="15.75">
      <c r="A76" s="60">
        <v>14</v>
      </c>
      <c r="B76" s="74" t="s">
        <v>58</v>
      </c>
      <c r="C76" s="19"/>
      <c r="D76" s="9">
        <f t="shared" si="5"/>
        <v>170504</v>
      </c>
      <c r="E76" s="9">
        <v>170504</v>
      </c>
      <c r="F76" s="9"/>
      <c r="G76" s="9">
        <f t="shared" si="7"/>
        <v>4006446</v>
      </c>
      <c r="H76" s="9">
        <v>3835942</v>
      </c>
      <c r="I76" s="62">
        <v>170504</v>
      </c>
      <c r="J76" s="9"/>
      <c r="K76" s="9">
        <f t="shared" si="6"/>
        <v>3835942</v>
      </c>
      <c r="L76" s="33">
        <f t="shared" si="8"/>
        <v>0.04255741871973315</v>
      </c>
      <c r="M76" s="27"/>
      <c r="N76" s="27"/>
    </row>
    <row r="77" spans="1:14" s="8" customFormat="1" ht="15.75">
      <c r="A77" s="63">
        <v>15</v>
      </c>
      <c r="B77" s="75" t="s">
        <v>99</v>
      </c>
      <c r="C77" s="67"/>
      <c r="D77" s="68">
        <f t="shared" si="5"/>
        <v>391094</v>
      </c>
      <c r="E77" s="68">
        <v>364094</v>
      </c>
      <c r="F77" s="68">
        <v>27000</v>
      </c>
      <c r="G77" s="68">
        <f t="shared" si="7"/>
        <v>5832309</v>
      </c>
      <c r="H77" s="68">
        <v>5441215</v>
      </c>
      <c r="I77" s="69">
        <v>364094</v>
      </c>
      <c r="J77" s="68">
        <v>27000</v>
      </c>
      <c r="K77" s="68">
        <f t="shared" si="6"/>
        <v>5441215</v>
      </c>
      <c r="L77" s="70">
        <f t="shared" si="8"/>
        <v>0.06705646082880726</v>
      </c>
      <c r="M77" s="27"/>
      <c r="N77" s="27"/>
    </row>
    <row r="78" spans="2:11" ht="12.75">
      <c r="B78" s="8" t="s">
        <v>76</v>
      </c>
      <c r="C78" s="8"/>
      <c r="D78" s="8"/>
      <c r="E78" s="8"/>
      <c r="F78" s="8"/>
      <c r="G78" s="8"/>
      <c r="H78" s="224"/>
      <c r="I78" s="224"/>
      <c r="J78" s="224"/>
      <c r="K78" s="224"/>
    </row>
    <row r="79" spans="2:11" ht="12.75">
      <c r="B79" s="3" t="s">
        <v>77</v>
      </c>
      <c r="C79" s="8"/>
      <c r="D79" s="8"/>
      <c r="E79" s="8"/>
      <c r="F79" s="8"/>
      <c r="G79" s="8"/>
      <c r="H79" s="8"/>
      <c r="I79" s="8"/>
      <c r="J79" s="8"/>
      <c r="K79" s="8"/>
    </row>
    <row r="80" ht="12.75">
      <c r="B80" s="3" t="s">
        <v>78</v>
      </c>
    </row>
    <row r="81" spans="2:9" ht="12.75">
      <c r="B81" s="313" t="s">
        <v>80</v>
      </c>
      <c r="C81" s="313"/>
      <c r="D81" s="313"/>
      <c r="E81" s="313"/>
      <c r="F81" s="313"/>
      <c r="G81" s="313"/>
      <c r="H81" s="313"/>
      <c r="I81" s="313"/>
    </row>
    <row r="82" spans="2:11" ht="15.75">
      <c r="B82" s="43"/>
      <c r="C82" s="76"/>
      <c r="D82" s="76"/>
      <c r="E82" s="76"/>
      <c r="F82" s="76"/>
      <c r="G82" s="76"/>
      <c r="H82" s="278" t="s">
        <v>100</v>
      </c>
      <c r="I82" s="278"/>
      <c r="J82" s="278"/>
      <c r="K82" s="278"/>
    </row>
    <row r="83" spans="2:11" ht="15.75">
      <c r="B83" s="43"/>
      <c r="C83" s="76"/>
      <c r="D83" s="76"/>
      <c r="E83" s="76"/>
      <c r="F83" s="76"/>
      <c r="G83" s="76"/>
      <c r="H83" s="278" t="s">
        <v>101</v>
      </c>
      <c r="I83" s="278"/>
      <c r="J83" s="278"/>
      <c r="K83" s="278"/>
    </row>
    <row r="84" spans="2:11" ht="15.75">
      <c r="B84" s="43" t="s">
        <v>102</v>
      </c>
      <c r="C84" s="76"/>
      <c r="D84" s="278"/>
      <c r="E84" s="278"/>
      <c r="F84" s="278"/>
      <c r="G84" s="76"/>
      <c r="H84" s="278" t="s">
        <v>103</v>
      </c>
      <c r="I84" s="278"/>
      <c r="J84" s="278"/>
      <c r="K84" s="278"/>
    </row>
    <row r="85" spans="2:11" ht="15.75">
      <c r="B85" s="77"/>
      <c r="C85" s="77"/>
      <c r="D85" s="77"/>
      <c r="E85" s="77"/>
      <c r="F85" s="77"/>
      <c r="G85" s="77"/>
      <c r="H85" s="77"/>
      <c r="I85" s="77"/>
      <c r="J85" s="77"/>
      <c r="K85" s="77"/>
    </row>
    <row r="89" spans="2:11" ht="16.5">
      <c r="B89" s="78" t="s">
        <v>104</v>
      </c>
      <c r="H89" s="312" t="s">
        <v>105</v>
      </c>
      <c r="I89" s="312"/>
      <c r="J89" s="312"/>
      <c r="K89" s="312"/>
    </row>
  </sheetData>
  <mergeCells count="18">
    <mergeCell ref="H89:K89"/>
    <mergeCell ref="G7:J7"/>
    <mergeCell ref="K7:K8"/>
    <mergeCell ref="L7:L8"/>
    <mergeCell ref="H78:K78"/>
    <mergeCell ref="B81:I81"/>
    <mergeCell ref="H82:K82"/>
    <mergeCell ref="H83:K83"/>
    <mergeCell ref="D84:F84"/>
    <mergeCell ref="H84:K84"/>
    <mergeCell ref="A7:A8"/>
    <mergeCell ref="B7:B8"/>
    <mergeCell ref="C7:C8"/>
    <mergeCell ref="D7:F7"/>
    <mergeCell ref="A1:C1"/>
    <mergeCell ref="A2:C2"/>
    <mergeCell ref="A4:L4"/>
    <mergeCell ref="A5:L5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KHAI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KHAI</dc:creator>
  <cp:keywords/>
  <dc:description/>
  <cp:lastModifiedBy>User</cp:lastModifiedBy>
  <cp:lastPrinted>2016-02-18T00:34:45Z</cp:lastPrinted>
  <dcterms:created xsi:type="dcterms:W3CDTF">2014-01-09T08:33:39Z</dcterms:created>
  <dcterms:modified xsi:type="dcterms:W3CDTF">2016-02-24T02:49:21Z</dcterms:modified>
  <cp:category/>
  <cp:version/>
  <cp:contentType/>
  <cp:contentStatus/>
</cp:coreProperties>
</file>